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7320" windowHeight="13480" tabRatio="500" activeTab="1"/>
  </bookViews>
  <sheets>
    <sheet name="Intro &amp; GAF Scale" sheetId="6" r:id="rId1"/>
    <sheet name="Funktionssysteme" sheetId="1" r:id="rId2"/>
    <sheet name="Existens.Funktionsfähigkeit" sheetId="3" r:id="rId3"/>
    <sheet name="Visualisierung" sheetId="5" r:id="rId4"/>
    <sheet name="Blatt2" sheetId="2" state="hidden" r:id="rId5"/>
    <sheet name="Blatt4" sheetId="4" state="hidden" r:id="rId6"/>
  </sheets>
  <definedNames>
    <definedName name="_xlnm.Print_Area" localSheetId="2">Existens.Funktionsfähigkeit!$A$1:$L$46</definedName>
    <definedName name="_xlnm.Print_Area" localSheetId="1">Funktionssysteme!$B$1:$P$59</definedName>
    <definedName name="_xlnm.Print_Area" localSheetId="0">'Intro &amp; GAF Scale'!$A$1:$H$94</definedName>
    <definedName name="_xlnm.Print_Area" localSheetId="3">Visualisierung!$A$1:$H$49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5" l="1"/>
  <c r="E4" i="5"/>
  <c r="G2" i="5"/>
  <c r="S19" i="4"/>
  <c r="S17" i="4"/>
  <c r="S18" i="4"/>
  <c r="S16" i="4"/>
  <c r="B4" i="5"/>
  <c r="B3" i="5"/>
  <c r="B2" i="5"/>
  <c r="B16" i="3"/>
  <c r="B15" i="3"/>
  <c r="D26" i="1"/>
  <c r="B14" i="3"/>
  <c r="D28" i="1"/>
  <c r="D27" i="1"/>
  <c r="M11" i="4"/>
  <c r="N11" i="4"/>
  <c r="O11" i="4"/>
  <c r="P11" i="4"/>
  <c r="S11" i="4"/>
  <c r="R11" i="4"/>
  <c r="T11" i="4"/>
  <c r="N20" i="4"/>
  <c r="M12" i="4"/>
  <c r="N12" i="4"/>
  <c r="O12" i="4"/>
  <c r="P12" i="4"/>
  <c r="S12" i="4"/>
  <c r="R12" i="4"/>
  <c r="T12" i="4"/>
  <c r="N21" i="4"/>
  <c r="M10" i="4"/>
  <c r="N10" i="4"/>
  <c r="O10" i="4"/>
  <c r="P10" i="4"/>
  <c r="S10" i="4"/>
  <c r="R10" i="4"/>
  <c r="T10" i="4"/>
  <c r="N19" i="4"/>
  <c r="M7" i="4"/>
  <c r="N7" i="4"/>
  <c r="O7" i="4"/>
  <c r="P7" i="4"/>
  <c r="S7" i="4"/>
  <c r="R7" i="4"/>
  <c r="T7" i="4"/>
  <c r="N17" i="4"/>
  <c r="M8" i="4"/>
  <c r="N8" i="4"/>
  <c r="O8" i="4"/>
  <c r="P8" i="4"/>
  <c r="S8" i="4"/>
  <c r="R8" i="4"/>
  <c r="T8" i="4"/>
  <c r="N18" i="4"/>
  <c r="M6" i="4"/>
  <c r="N6" i="4"/>
  <c r="O6" i="4"/>
  <c r="P6" i="4"/>
  <c r="S6" i="4"/>
  <c r="R6" i="4"/>
  <c r="T6" i="4"/>
  <c r="N16" i="4"/>
  <c r="M21" i="4"/>
  <c r="M20" i="4"/>
  <c r="M19" i="4"/>
  <c r="M18" i="4"/>
  <c r="M17" i="4"/>
  <c r="M16" i="4"/>
  <c r="J4" i="2"/>
  <c r="K4" i="2"/>
  <c r="L4" i="2"/>
  <c r="M4" i="2"/>
  <c r="O4" i="2"/>
  <c r="N4" i="2"/>
  <c r="P4" i="2"/>
  <c r="L13" i="2"/>
  <c r="N11" i="2"/>
  <c r="N9" i="2"/>
  <c r="N5" i="2"/>
  <c r="N7" i="2"/>
  <c r="N12" i="2"/>
  <c r="N10" i="2"/>
  <c r="N8" i="2"/>
  <c r="N6" i="2"/>
  <c r="J12" i="2"/>
  <c r="K12" i="2"/>
  <c r="L12" i="2"/>
  <c r="M12" i="2"/>
  <c r="O12" i="2"/>
  <c r="P12" i="2"/>
  <c r="K22" i="2"/>
  <c r="J5" i="2"/>
  <c r="K5" i="2"/>
  <c r="L5" i="2"/>
  <c r="M5" i="2"/>
  <c r="O5" i="2"/>
  <c r="P5" i="2"/>
  <c r="K15" i="2"/>
  <c r="J6" i="2"/>
  <c r="K6" i="2"/>
  <c r="L6" i="2"/>
  <c r="M6" i="2"/>
  <c r="O6" i="2"/>
  <c r="P6" i="2"/>
  <c r="K16" i="2"/>
  <c r="J7" i="2"/>
  <c r="K7" i="2"/>
  <c r="L7" i="2"/>
  <c r="M7" i="2"/>
  <c r="O7" i="2"/>
  <c r="P7" i="2"/>
  <c r="K17" i="2"/>
  <c r="J8" i="2"/>
  <c r="K8" i="2"/>
  <c r="L8" i="2"/>
  <c r="M8" i="2"/>
  <c r="O8" i="2"/>
  <c r="P8" i="2"/>
  <c r="K18" i="2"/>
  <c r="J9" i="2"/>
  <c r="K9" i="2"/>
  <c r="L9" i="2"/>
  <c r="M9" i="2"/>
  <c r="O9" i="2"/>
  <c r="P9" i="2"/>
  <c r="K19" i="2"/>
  <c r="J10" i="2"/>
  <c r="K10" i="2"/>
  <c r="L10" i="2"/>
  <c r="M10" i="2"/>
  <c r="O10" i="2"/>
  <c r="P10" i="2"/>
  <c r="K20" i="2"/>
  <c r="J11" i="2"/>
  <c r="K11" i="2"/>
  <c r="L11" i="2"/>
  <c r="M11" i="2"/>
  <c r="O11" i="2"/>
  <c r="P11" i="2"/>
  <c r="K21" i="2"/>
  <c r="K14" i="2"/>
  <c r="J15" i="2"/>
  <c r="J16" i="2"/>
  <c r="J17" i="2"/>
  <c r="J18" i="2"/>
  <c r="J19" i="2"/>
  <c r="J20" i="2"/>
  <c r="J21" i="2"/>
  <c r="J22" i="2"/>
  <c r="J14" i="2"/>
</calcChain>
</file>

<file path=xl/sharedStrings.xml><?xml version="1.0" encoding="utf-8"?>
<sst xmlns="http://schemas.openxmlformats.org/spreadsheetml/2006/main" count="258" uniqueCount="145">
  <si>
    <t>Inklusions-Chart (IC3)</t>
  </si>
  <si>
    <t>KlientIn:</t>
  </si>
  <si>
    <t>Name, Alter</t>
  </si>
  <si>
    <t>erstellt von:</t>
  </si>
  <si>
    <t>erstellt am:</t>
  </si>
  <si>
    <t>Presenting Problem</t>
  </si>
  <si>
    <t>1. Funktionssysteme</t>
  </si>
  <si>
    <t>Inkludierungs-grad</t>
  </si>
  <si>
    <t>Tendenz (Dynamik)</t>
  </si>
  <si>
    <t>Informationen</t>
  </si>
  <si>
    <t>Intervention</t>
  </si>
  <si>
    <t>voll</t>
  </si>
  <si>
    <t>weitgehend</t>
  </si>
  <si>
    <t>mangelhaft</t>
  </si>
  <si>
    <t>exkludiert</t>
  </si>
  <si>
    <r>
      <t xml:space="preserve"> &lt;</t>
    </r>
    <r>
      <rPr>
        <sz val="20"/>
        <color theme="1"/>
        <rFont val="Cambria"/>
      </rPr>
      <t xml:space="preserve">    </t>
    </r>
    <r>
      <rPr>
        <sz val="20"/>
        <color theme="1"/>
        <rFont val="Menlo Regular"/>
      </rPr>
      <t>=</t>
    </r>
  </si>
  <si>
    <r>
      <t xml:space="preserve"> </t>
    </r>
    <r>
      <rPr>
        <sz val="20"/>
        <color theme="1"/>
        <rFont val="Menlo Regular"/>
      </rPr>
      <t>&gt;</t>
    </r>
    <r>
      <rPr>
        <sz val="20"/>
        <color theme="1"/>
        <rFont val="Cambria"/>
      </rPr>
      <t xml:space="preserve">  </t>
    </r>
    <r>
      <rPr>
        <sz val="20"/>
        <color theme="1"/>
        <rFont val="Menlo Regular"/>
      </rPr>
      <t>&gt;&gt;!</t>
    </r>
  </si>
  <si>
    <t>(Daten und Fakten)</t>
  </si>
  <si>
    <t>(laufend und geplant)</t>
  </si>
  <si>
    <t>A. Arbeitsmarkt</t>
  </si>
  <si>
    <t>B. Sozialversicherung</t>
  </si>
  <si>
    <t>C. Geldverkehr</t>
  </si>
  <si>
    <t>D. Mobilität</t>
  </si>
  <si>
    <t>E. Bildungswesen</t>
  </si>
  <si>
    <t>F. Medien</t>
  </si>
  <si>
    <t>H. Kommunikation</t>
  </si>
  <si>
    <t>I. lebensweltl. Support</t>
  </si>
  <si>
    <t>teilweise</t>
  </si>
  <si>
    <t>Tendenz</t>
  </si>
  <si>
    <t>x</t>
  </si>
  <si>
    <t>Arbeitsmarkt</t>
  </si>
  <si>
    <t>Bildungswesen</t>
  </si>
  <si>
    <t>Geldverkehr</t>
  </si>
  <si>
    <t>Kommunikation</t>
  </si>
  <si>
    <t>lebensweltlicher Support</t>
  </si>
  <si>
    <t>Mobilität</t>
  </si>
  <si>
    <t>Sozialversicherung</t>
  </si>
  <si>
    <t>=</t>
  </si>
  <si>
    <t>Medien</t>
  </si>
  <si>
    <t>G medizinische Versorgung</t>
  </si>
  <si>
    <t>+</t>
  </si>
  <si>
    <t>-</t>
  </si>
  <si>
    <t>--</t>
  </si>
  <si>
    <t>Funktionssysteme</t>
  </si>
  <si>
    <t>Max</t>
  </si>
  <si>
    <t>Max+Tendenz</t>
  </si>
  <si>
    <t>2.Existenzsicherung</t>
  </si>
  <si>
    <t>adequat</t>
  </si>
  <si>
    <t>prekär</t>
  </si>
  <si>
    <t>nicht gewährleistet</t>
  </si>
  <si>
    <t>Substitution in %</t>
  </si>
  <si>
    <t>A. Wohnen</t>
  </si>
  <si>
    <t>B.Lebensmittel</t>
  </si>
  <si>
    <t>C. Sicherheit</t>
  </si>
  <si>
    <t>3. Funktionsfähigkeit</t>
  </si>
  <si>
    <t>sehr gut</t>
  </si>
  <si>
    <t>gefährdend</t>
  </si>
  <si>
    <t>A. Gesundheit</t>
  </si>
  <si>
    <t>B.Bildung/Wissen</t>
  </si>
  <si>
    <t>c. Sorgepflicht</t>
  </si>
  <si>
    <t>D. Funktionsniveau</t>
  </si>
  <si>
    <t>Einschätzung nach GAF-Scale</t>
  </si>
  <si>
    <t>Maximum im Jahr</t>
  </si>
  <si>
    <t>aktuell</t>
  </si>
  <si>
    <t>Formular ©peter pantucek 2005-2009.Verwendung unter Beibehaltung des Copyright-Hinweises frei</t>
  </si>
  <si>
    <t>&lt;</t>
  </si>
  <si>
    <t>&gt;&gt;!</t>
  </si>
  <si>
    <t>&gt;</t>
  </si>
  <si>
    <t>Informationen                                                        (Daten und Fakten)</t>
  </si>
  <si>
    <t xml:space="preserve"> Tendenz (Dynamik)  &lt;  =  &gt;  &gt;&gt;!</t>
  </si>
  <si>
    <t xml:space="preserve"> Tendenz (Dynamik)           &lt;  =  &gt;  &gt;&gt;!</t>
  </si>
  <si>
    <t>eingeschränkt</t>
  </si>
  <si>
    <t>adäquat</t>
  </si>
  <si>
    <t>nicht gewährl.</t>
  </si>
  <si>
    <t>Wohnen</t>
  </si>
  <si>
    <t>Lebensmittel</t>
  </si>
  <si>
    <t>Sicherheit</t>
  </si>
  <si>
    <t>Gesundheit</t>
  </si>
  <si>
    <t>Bildung</t>
  </si>
  <si>
    <t>Sorgepflicht</t>
  </si>
  <si>
    <t>Substitution</t>
  </si>
  <si>
    <t>Weigehend</t>
  </si>
  <si>
    <t>Mangelhaft</t>
  </si>
  <si>
    <t>Exists./Funktionsf.</t>
  </si>
  <si>
    <t>Klient</t>
  </si>
  <si>
    <t>Inklusion-Chart 3</t>
  </si>
  <si>
    <t>Existenzsicherung &amp; Funktionsfähigkeit</t>
  </si>
  <si>
    <t>Klient:</t>
  </si>
  <si>
    <t>t</t>
  </si>
  <si>
    <t>Existenzsicherung/Funktionsfähigkeit</t>
  </si>
  <si>
    <t>aktuell:</t>
  </si>
  <si>
    <t>max/Jahr:</t>
  </si>
  <si>
    <t>Presenting Problem:</t>
  </si>
  <si>
    <t>GAF-Scale</t>
  </si>
  <si>
    <t>Inklusion-Chart (IC3)</t>
  </si>
  <si>
    <t>&amp;</t>
  </si>
  <si>
    <t>Visualisierung nach Lüdtke</t>
  </si>
  <si>
    <t>Seitenaufbau:</t>
  </si>
  <si>
    <t>Funktionsfähigkeit &amp; Existenzsicherung</t>
  </si>
  <si>
    <t>Grunddaten und graphische Darstellung der IC3</t>
  </si>
  <si>
    <t>Bearbeitungshinweise:</t>
  </si>
  <si>
    <t>Beispiel:</t>
  </si>
  <si>
    <t>Die Einschätzung der Inklusion wird mit einem X eingegeben</t>
  </si>
  <si>
    <t>Die Substitution wird in % eingegeben</t>
  </si>
  <si>
    <t>günstige Tendenz (mehr Inklusion)</t>
  </si>
  <si>
    <t>stabiler Status, fehlende Dynamik</t>
  </si>
  <si>
    <t>Dynamik in Richtung Exklusion</t>
  </si>
  <si>
    <t>aktuell krisenhafte Entwicklung</t>
  </si>
  <si>
    <t>Eingabe der Tendenz (Dynamik)</t>
  </si>
  <si>
    <r>
      <rPr>
        <sz val="12"/>
        <color theme="1"/>
        <rFont val="Calibri Bold"/>
        <family val="2"/>
      </rPr>
      <t xml:space="preserve">Eingabe der Symbole immer mit Enter </t>
    </r>
    <r>
      <rPr>
        <sz val="12"/>
        <color theme="1"/>
        <rFont val="Menlo Bold"/>
        <family val="2"/>
      </rPr>
      <t>↵ bestätigen</t>
    </r>
  </si>
  <si>
    <t xml:space="preserve">&lt;     </t>
  </si>
  <si>
    <t xml:space="preserve">&gt;     </t>
  </si>
  <si>
    <t xml:space="preserve">&gt;&gt;! </t>
  </si>
  <si>
    <t>Drucken:</t>
  </si>
  <si>
    <t>Intro plus GAF-Scale</t>
  </si>
  <si>
    <t>k&amp;p.luedtke@online.de</t>
  </si>
  <si>
    <t>4=voll</t>
  </si>
  <si>
    <t>2=teilweise</t>
  </si>
  <si>
    <t>3=weitgehend</t>
  </si>
  <si>
    <t>1=exkludiert</t>
  </si>
  <si>
    <t>3=mangelhaft</t>
  </si>
  <si>
    <t>2=prekär</t>
  </si>
  <si>
    <t>1=nicht gewährleistet</t>
  </si>
  <si>
    <t>4=adäquat</t>
  </si>
  <si>
    <t>Kontakt:</t>
  </si>
  <si>
    <t>Die Visualisierung enthält die Grunddaten der IC 3 und die entsprechenden Diagramme. Der Druckbereich ist auch in diesem Blatt fest eingestellt.</t>
  </si>
  <si>
    <t xml:space="preserve"> medizinische Versorgung</t>
  </si>
  <si>
    <t>Pippi Langstrumpf</t>
  </si>
  <si>
    <t>Dieses Excel-Sheet beinhaltet die IC-3 nach Peter Pantucek und die Visulalisierung in Form eines Spinnennetz-Diagramms die wir verwenden. Der Inklusionsgrad sowie die entsprechende Dynamik werden automatisch in Diagrammen dargestellt.</t>
  </si>
  <si>
    <t>tendenzielle Selbstüberschätzung, Gigantomanie</t>
  </si>
  <si>
    <t>Flaschenpost</t>
  </si>
  <si>
    <t xml:space="preserve">nicht nötig </t>
  </si>
  <si>
    <t>Pferd und Schiff</t>
  </si>
  <si>
    <t>Truhe voll Gold</t>
  </si>
  <si>
    <t>selbständiger Pirat</t>
  </si>
  <si>
    <t>Schule is blöd</t>
  </si>
  <si>
    <t>Gedichte, Lieder</t>
  </si>
  <si>
    <t>Piraten leben gefährlich, unter Schutz von Papa</t>
  </si>
  <si>
    <t>Auf See ist die biologisch dynamische Ernährung nicht gewährleistet</t>
  </si>
  <si>
    <t>Villa Kunterbunt und Schiff von Papa</t>
  </si>
  <si>
    <t>Herr Nilsson und kleiner Onkel</t>
  </si>
  <si>
    <t>Wir haben den Druckbereich fest eingestellt, es wird  jeweils das Formular und die Graphik ausgedruckt. Ist die Graphik nicht gewünscht nur die erste Seite drucken.</t>
  </si>
  <si>
    <t>Tomi und Anika</t>
  </si>
  <si>
    <t xml:space="preserve">Peter &amp; Kitty </t>
  </si>
  <si>
    <t>keine Schulbildung und kein Interesse daran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</si>
</sst>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i/>
      <sz val="10"/>
      <color theme="1"/>
      <name val="Arial"/>
    </font>
    <font>
      <sz val="20"/>
      <color theme="1"/>
      <name val="Menlo Regular"/>
    </font>
    <font>
      <sz val="20"/>
      <color theme="1"/>
      <name val="Cambria"/>
    </font>
    <font>
      <i/>
      <sz val="11"/>
      <color theme="1"/>
      <name val="Arial"/>
    </font>
    <font>
      <b/>
      <i/>
      <sz val="12"/>
      <color theme="1"/>
      <name val="Arial"/>
    </font>
    <font>
      <b/>
      <sz val="20"/>
      <color rgb="FFFFFFFF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Lucida Grande"/>
    </font>
    <font>
      <b/>
      <sz val="24"/>
      <color theme="1"/>
      <name val="Arial"/>
    </font>
    <font>
      <b/>
      <sz val="20"/>
      <color theme="1"/>
      <name val="Calibri"/>
      <scheme val="minor"/>
    </font>
    <font>
      <sz val="12"/>
      <name val="Calibri"/>
      <scheme val="minor"/>
    </font>
    <font>
      <sz val="20"/>
      <color theme="1"/>
      <name val="Calibri"/>
      <scheme val="minor"/>
    </font>
    <font>
      <sz val="14"/>
      <color theme="1"/>
      <name val="Calibri"/>
      <scheme val="minor"/>
    </font>
    <font>
      <sz val="14"/>
      <color theme="1"/>
      <name val="Arial"/>
    </font>
    <font>
      <sz val="11"/>
      <color theme="1"/>
      <name val="Calibri"/>
      <scheme val="minor"/>
    </font>
    <font>
      <sz val="18"/>
      <color theme="1"/>
      <name val="Calibri"/>
      <scheme val="minor"/>
    </font>
    <font>
      <sz val="20"/>
      <color theme="0"/>
      <name val="Calibri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scheme val="minor"/>
    </font>
    <font>
      <sz val="12"/>
      <color theme="1"/>
      <name val="Calibri"/>
      <family val="2"/>
    </font>
    <font>
      <sz val="12"/>
      <color theme="1"/>
      <name val="Calibri Bold"/>
      <family val="2"/>
    </font>
    <font>
      <sz val="12"/>
      <color theme="1"/>
      <name val="Menlo Bold"/>
      <family val="2"/>
    </font>
  </fonts>
  <fills count="11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3">
    <xf numFmtId="0" fontId="0" fillId="0" borderId="0" xfId="0"/>
    <xf numFmtId="0" fontId="3" fillId="4" borderId="7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Font="1" applyAlignment="1" applyProtection="1">
      <alignment textRotation="90" wrapText="1"/>
      <protection locked="0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quotePrefix="1"/>
    <xf numFmtId="2" fontId="0" fillId="0" borderId="0" xfId="0" applyNumberFormat="1"/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textRotation="90"/>
    </xf>
    <xf numFmtId="0" fontId="0" fillId="0" borderId="16" xfId="0" applyBorder="1"/>
    <xf numFmtId="0" fontId="0" fillId="6" borderId="17" xfId="0" applyFill="1" applyBorder="1"/>
    <xf numFmtId="0" fontId="0" fillId="0" borderId="17" xfId="0" applyBorder="1"/>
    <xf numFmtId="0" fontId="0" fillId="5" borderId="17" xfId="0" applyFill="1" applyBorder="1" applyAlignment="1">
      <alignment textRotation="90"/>
    </xf>
    <xf numFmtId="0" fontId="0" fillId="5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7" borderId="15" xfId="0" applyFill="1" applyBorder="1" applyAlignment="1">
      <alignment textRotation="90"/>
    </xf>
    <xf numFmtId="0" fontId="0" fillId="7" borderId="17" xfId="0" applyFill="1" applyBorder="1" applyAlignment="1">
      <alignment textRotation="90"/>
    </xf>
    <xf numFmtId="0" fontId="0" fillId="7" borderId="17" xfId="0" applyFill="1" applyBorder="1"/>
    <xf numFmtId="164" fontId="0" fillId="0" borderId="0" xfId="0" applyNumberFormat="1"/>
    <xf numFmtId="0" fontId="0" fillId="7" borderId="32" xfId="0" applyFill="1" applyBorder="1" applyAlignment="1">
      <alignment textRotation="90"/>
    </xf>
    <xf numFmtId="1" fontId="0" fillId="0" borderId="0" xfId="0" applyNumberFormat="1"/>
    <xf numFmtId="0" fontId="15" fillId="7" borderId="0" xfId="0" applyFont="1" applyFill="1"/>
    <xf numFmtId="0" fontId="0" fillId="7" borderId="0" xfId="0" applyFill="1"/>
    <xf numFmtId="0" fontId="0" fillId="7" borderId="0" xfId="0" applyFill="1" applyBorder="1"/>
    <xf numFmtId="0" fontId="16" fillId="7" borderId="0" xfId="0" applyFont="1" applyFill="1" applyBorder="1"/>
    <xf numFmtId="0" fontId="17" fillId="7" borderId="0" xfId="0" applyFont="1" applyFill="1" applyBorder="1"/>
    <xf numFmtId="0" fontId="20" fillId="7" borderId="0" xfId="0" applyFont="1" applyFill="1"/>
    <xf numFmtId="0" fontId="13" fillId="0" borderId="6" xfId="0" applyFont="1" applyBorder="1" applyAlignment="1" applyProtection="1">
      <alignment horizontal="center" vertical="center" wrapText="1"/>
      <protection locked="0"/>
    </xf>
    <xf numFmtId="0" fontId="19" fillId="8" borderId="17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6" borderId="30" xfId="0" applyFont="1" applyFill="1" applyBorder="1" applyAlignment="1" applyProtection="1">
      <alignment vertical="center"/>
      <protection locked="0"/>
    </xf>
    <xf numFmtId="0" fontId="14" fillId="6" borderId="17" xfId="0" applyFont="1" applyFill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0" fillId="7" borderId="2" xfId="0" applyFill="1" applyBorder="1"/>
    <xf numFmtId="0" fontId="0" fillId="7" borderId="3" xfId="0" applyFill="1" applyBorder="1"/>
    <xf numFmtId="0" fontId="0" fillId="9" borderId="14" xfId="0" applyFill="1" applyBorder="1"/>
    <xf numFmtId="0" fontId="0" fillId="9" borderId="4" xfId="0" applyFill="1" applyBorder="1"/>
    <xf numFmtId="0" fontId="0" fillId="9" borderId="33" xfId="0" applyFill="1" applyBorder="1"/>
    <xf numFmtId="0" fontId="0" fillId="6" borderId="3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left" vertical="center"/>
    </xf>
    <xf numFmtId="0" fontId="0" fillId="10" borderId="2" xfId="0" applyFill="1" applyBorder="1"/>
    <xf numFmtId="0" fontId="21" fillId="10" borderId="1" xfId="0" applyFont="1" applyFill="1" applyBorder="1"/>
    <xf numFmtId="0" fontId="7" fillId="7" borderId="0" xfId="0" applyFont="1" applyFill="1" applyBorder="1" applyAlignment="1">
      <alignment vertical="center" wrapText="1"/>
    </xf>
    <xf numFmtId="0" fontId="0" fillId="0" borderId="0" xfId="0" applyBorder="1"/>
    <xf numFmtId="0" fontId="14" fillId="6" borderId="17" xfId="0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left" wrapText="1"/>
    </xf>
    <xf numFmtId="0" fontId="22" fillId="7" borderId="17" xfId="0" applyFont="1" applyFill="1" applyBorder="1"/>
    <xf numFmtId="0" fontId="8" fillId="7" borderId="0" xfId="51" applyFill="1"/>
    <xf numFmtId="0" fontId="17" fillId="0" borderId="0" xfId="0" applyFont="1"/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0" fillId="7" borderId="11" xfId="0" applyFill="1" applyBorder="1" applyAlignment="1">
      <alignment horizontal="left" vertical="center"/>
    </xf>
    <xf numFmtId="0" fontId="0" fillId="7" borderId="13" xfId="0" applyFill="1" applyBorder="1"/>
    <xf numFmtId="0" fontId="0" fillId="6" borderId="13" xfId="0" applyFill="1" applyBorder="1"/>
    <xf numFmtId="0" fontId="0" fillId="6" borderId="11" xfId="0" applyFill="1" applyBorder="1"/>
    <xf numFmtId="0" fontId="0" fillId="7" borderId="11" xfId="0" applyFill="1" applyBorder="1"/>
    <xf numFmtId="0" fontId="0" fillId="7" borderId="12" xfId="0" applyFill="1" applyBorder="1"/>
    <xf numFmtId="14" fontId="0" fillId="7" borderId="9" xfId="0" applyNumberFormat="1" applyFill="1" applyBorder="1" applyAlignment="1">
      <alignment horizontal="left"/>
    </xf>
    <xf numFmtId="0" fontId="0" fillId="9" borderId="9" xfId="0" applyFill="1" applyBorder="1"/>
    <xf numFmtId="0" fontId="14" fillId="6" borderId="29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23" fillId="7" borderId="0" xfId="0" applyFont="1" applyFill="1" applyAlignment="1">
      <alignment horizontal="center"/>
    </xf>
    <xf numFmtId="0" fontId="24" fillId="7" borderId="34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4" fillId="7" borderId="37" xfId="0" applyFont="1" applyFill="1" applyBorder="1" applyAlignment="1">
      <alignment horizontal="center" vertical="center" wrapText="1"/>
    </xf>
    <xf numFmtId="0" fontId="24" fillId="7" borderId="38" xfId="0" applyFont="1" applyFill="1" applyBorder="1" applyAlignment="1">
      <alignment horizontal="center" vertical="center" wrapText="1"/>
    </xf>
    <xf numFmtId="0" fontId="24" fillId="7" borderId="39" xfId="0" applyFont="1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wrapText="1"/>
    </xf>
    <xf numFmtId="0" fontId="0" fillId="7" borderId="35" xfId="0" applyFill="1" applyBorder="1" applyAlignment="1">
      <alignment horizontal="center" wrapText="1"/>
    </xf>
    <xf numFmtId="0" fontId="0" fillId="7" borderId="36" xfId="0" applyFill="1" applyBorder="1" applyAlignment="1">
      <alignment horizontal="center" wrapText="1"/>
    </xf>
    <xf numFmtId="0" fontId="0" fillId="7" borderId="37" xfId="0" applyFill="1" applyBorder="1" applyAlignment="1">
      <alignment horizontal="center" wrapText="1"/>
    </xf>
    <xf numFmtId="0" fontId="0" fillId="7" borderId="38" xfId="0" applyFill="1" applyBorder="1" applyAlignment="1">
      <alignment horizontal="center" wrapText="1"/>
    </xf>
    <xf numFmtId="0" fontId="0" fillId="7" borderId="39" xfId="0" applyFill="1" applyBorder="1" applyAlignment="1">
      <alignment horizontal="center" wrapText="1"/>
    </xf>
    <xf numFmtId="0" fontId="0" fillId="7" borderId="17" xfId="0" applyFill="1" applyBorder="1" applyAlignment="1">
      <alignment horizontal="left"/>
    </xf>
    <xf numFmtId="165" fontId="0" fillId="7" borderId="0" xfId="0" applyNumberForma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3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14" fontId="18" fillId="0" borderId="14" xfId="0" applyNumberFormat="1" applyFont="1" applyBorder="1" applyAlignment="1" applyProtection="1">
      <alignment horizontal="left" vertical="center" wrapText="1"/>
      <protection locked="0"/>
    </xf>
    <xf numFmtId="14" fontId="18" fillId="0" borderId="4" xfId="0" applyNumberFormat="1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0" fillId="4" borderId="9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6" fillId="4" borderId="0" xfId="0" applyFont="1" applyFill="1" applyAlignment="1">
      <alignment horizontal="center" vertical="center" wrapText="1"/>
    </xf>
    <xf numFmtId="14" fontId="0" fillId="7" borderId="0" xfId="0" applyNumberFormat="1" applyFill="1" applyAlignment="1">
      <alignment horizontal="left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0" fillId="6" borderId="17" xfId="0" applyFill="1" applyBorder="1" applyAlignment="1">
      <alignment horizontal="center"/>
    </xf>
    <xf numFmtId="0" fontId="0" fillId="6" borderId="19" xfId="0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0" fontId="0" fillId="7" borderId="9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</cellXfs>
  <cellStyles count="58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3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486670298288"/>
          <c:y val="0.0791288003062117"/>
          <c:w val="0.504379151844598"/>
          <c:h val="0.862523375984252"/>
        </c:manualLayout>
      </c:layout>
      <c:radarChart>
        <c:radarStyle val="filled"/>
        <c:varyColors val="0"/>
        <c:ser>
          <c:idx val="2"/>
          <c:order val="0"/>
          <c:tx>
            <c:strRef>
              <c:f>Blatt2!$L$13</c:f>
              <c:strCache>
                <c:ptCount val="1"/>
                <c:pt idx="0">
                  <c:v>Pippi Langstrumpf</c:v>
                </c:pt>
              </c:strCache>
            </c:strRef>
          </c:tx>
          <c:spPr>
            <a:solidFill>
              <a:schemeClr val="lt1">
                <a:alpha val="0"/>
              </a:schemeClr>
            </a:solidFill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cat>
            <c:strRef>
              <c:f>Blatt2!$I$14:$I$22</c:f>
              <c:strCache>
                <c:ptCount val="9"/>
                <c:pt idx="0">
                  <c:v>Arbeitsmarkt</c:v>
                </c:pt>
                <c:pt idx="1">
                  <c:v>Sozialversicherung</c:v>
                </c:pt>
                <c:pt idx="2">
                  <c:v>Geldverkehr</c:v>
                </c:pt>
                <c:pt idx="3">
                  <c:v>Mobilität</c:v>
                </c:pt>
                <c:pt idx="4">
                  <c:v>Bildungswesen</c:v>
                </c:pt>
                <c:pt idx="5">
                  <c:v>Medien</c:v>
                </c:pt>
                <c:pt idx="6">
                  <c:v> medizinische Versorgung</c:v>
                </c:pt>
                <c:pt idx="7">
                  <c:v>Kommunikation</c:v>
                </c:pt>
                <c:pt idx="8">
                  <c:v>lebensweltlicher Support</c:v>
                </c:pt>
              </c:strCache>
            </c:strRef>
          </c:cat>
          <c:val>
            <c:numRef>
              <c:f>Blatt2!$L$14:$L$22</c:f>
              <c:numCache>
                <c:formatCode>General</c:formatCode>
                <c:ptCount val="9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</c:numCache>
            </c:numRef>
          </c:val>
        </c:ser>
        <c:ser>
          <c:idx val="1"/>
          <c:order val="1"/>
          <c:tx>
            <c:strRef>
              <c:f>Blatt2!$K$13</c:f>
              <c:strCache>
                <c:ptCount val="1"/>
                <c:pt idx="0">
                  <c:v>Tendenz</c:v>
                </c:pt>
              </c:strCache>
            </c:strRef>
          </c:tx>
          <c:spPr>
            <a:ln w="31750">
              <a:solidFill>
                <a:schemeClr val="tx1"/>
              </a:solidFill>
              <a:prstDash val="dash"/>
            </a:ln>
          </c:spPr>
          <c:cat>
            <c:strRef>
              <c:f>Blatt2!$I$14:$I$22</c:f>
              <c:strCache>
                <c:ptCount val="9"/>
                <c:pt idx="0">
                  <c:v>Arbeitsmarkt</c:v>
                </c:pt>
                <c:pt idx="1">
                  <c:v>Sozialversicherung</c:v>
                </c:pt>
                <c:pt idx="2">
                  <c:v>Geldverkehr</c:v>
                </c:pt>
                <c:pt idx="3">
                  <c:v>Mobilität</c:v>
                </c:pt>
                <c:pt idx="4">
                  <c:v>Bildungswesen</c:v>
                </c:pt>
                <c:pt idx="5">
                  <c:v>Medien</c:v>
                </c:pt>
                <c:pt idx="6">
                  <c:v> medizinische Versorgung</c:v>
                </c:pt>
                <c:pt idx="7">
                  <c:v>Kommunikation</c:v>
                </c:pt>
                <c:pt idx="8">
                  <c:v>lebensweltlicher Support</c:v>
                </c:pt>
              </c:strCache>
            </c:strRef>
          </c:cat>
          <c:val>
            <c:numRef>
              <c:f>Blatt2!$K$14:$K$22</c:f>
              <c:numCache>
                <c:formatCode>0.00</c:formatCode>
                <c:ptCount val="9"/>
                <c:pt idx="0">
                  <c:v>3.5</c:v>
                </c:pt>
                <c:pt idx="1">
                  <c:v>2.5</c:v>
                </c:pt>
                <c:pt idx="2">
                  <c:v>3.5</c:v>
                </c:pt>
                <c:pt idx="3">
                  <c:v>3.0</c:v>
                </c:pt>
                <c:pt idx="4">
                  <c:v>1.0</c:v>
                </c:pt>
                <c:pt idx="5">
                  <c:v>3.0</c:v>
                </c:pt>
                <c:pt idx="6">
                  <c:v>4.0</c:v>
                </c:pt>
                <c:pt idx="7">
                  <c:v>2.5</c:v>
                </c:pt>
                <c:pt idx="8">
                  <c:v>1.5</c:v>
                </c:pt>
              </c:numCache>
            </c:numRef>
          </c:val>
        </c:ser>
        <c:ser>
          <c:idx val="0"/>
          <c:order val="2"/>
          <c:tx>
            <c:strRef>
              <c:f>Blatt2!$J$13</c:f>
              <c:strCache>
                <c:ptCount val="1"/>
                <c:pt idx="0">
                  <c:v>Funktionssysteme</c:v>
                </c:pt>
              </c:strCache>
            </c:strRef>
          </c:tx>
          <c:spPr>
            <a:solidFill>
              <a:schemeClr val="accent1">
                <a:alpha val="72000"/>
              </a:schemeClr>
            </a:solidFill>
            <a:ln w="28575">
              <a:solidFill>
                <a:schemeClr val="tx1"/>
              </a:solidFill>
              <a:prstDash val="solid"/>
            </a:ln>
            <a:effectLst>
              <a:outerShdw dist="25400" dir="5400000" algn="tl" rotWithShape="0">
                <a:srgbClr val="000000">
                  <a:alpha val="39000"/>
                </a:srgbClr>
              </a:outerShdw>
            </a:effectLst>
          </c:spPr>
          <c:dLbls>
            <c:txPr>
              <a:bodyPr rot="0" lIns="0" anchor="t" anchorCtr="1">
                <a:noAutofit/>
              </a:bodyPr>
              <a:lstStyle/>
              <a:p>
                <a:pPr>
                  <a:defRPr sz="14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Blatt2!$I$14:$I$22</c:f>
              <c:strCache>
                <c:ptCount val="9"/>
                <c:pt idx="0">
                  <c:v>Arbeitsmarkt</c:v>
                </c:pt>
                <c:pt idx="1">
                  <c:v>Sozialversicherung</c:v>
                </c:pt>
                <c:pt idx="2">
                  <c:v>Geldverkehr</c:v>
                </c:pt>
                <c:pt idx="3">
                  <c:v>Mobilität</c:v>
                </c:pt>
                <c:pt idx="4">
                  <c:v>Bildungswesen</c:v>
                </c:pt>
                <c:pt idx="5">
                  <c:v>Medien</c:v>
                </c:pt>
                <c:pt idx="6">
                  <c:v> medizinische Versorgung</c:v>
                </c:pt>
                <c:pt idx="7">
                  <c:v>Kommunikation</c:v>
                </c:pt>
                <c:pt idx="8">
                  <c:v>lebensweltlicher Support</c:v>
                </c:pt>
              </c:strCache>
            </c:strRef>
          </c:cat>
          <c:val>
            <c:numRef>
              <c:f>Blatt2!$J$14:$J$22</c:f>
              <c:numCache>
                <c:formatCode>General</c:formatCode>
                <c:ptCount val="9"/>
                <c:pt idx="0">
                  <c:v>4.0</c:v>
                </c:pt>
                <c:pt idx="1">
                  <c:v>2.0</c:v>
                </c:pt>
                <c:pt idx="2">
                  <c:v>4.0</c:v>
                </c:pt>
                <c:pt idx="3">
                  <c:v>3.0</c:v>
                </c:pt>
                <c:pt idx="4">
                  <c:v>1.0</c:v>
                </c:pt>
                <c:pt idx="5">
                  <c:v>3.0</c:v>
                </c:pt>
                <c:pt idx="6">
                  <c:v>4.0</c:v>
                </c:pt>
                <c:pt idx="7">
                  <c:v>3.0</c:v>
                </c:pt>
                <c:pt idx="8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08680"/>
        <c:axId val="2092711688"/>
      </c:radarChart>
      <c:catAx>
        <c:axId val="20927086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de-DE"/>
          </a:p>
        </c:txPr>
        <c:crossAx val="2092711688"/>
        <c:crosses val="autoZero"/>
        <c:auto val="1"/>
        <c:lblAlgn val="ctr"/>
        <c:lblOffset val="100"/>
        <c:noMultiLvlLbl val="0"/>
      </c:catAx>
      <c:valAx>
        <c:axId val="20927116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spPr>
          <a:ln>
            <a:prstDash val="dash"/>
          </a:ln>
        </c:spPr>
        <c:crossAx val="2092708680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1400"/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de-DE"/>
          </a:p>
        </c:txPr>
      </c:legendEntry>
      <c:layout>
        <c:manualLayout>
          <c:xMode val="edge"/>
          <c:yMode val="edge"/>
          <c:x val="0.837020667227917"/>
          <c:y val="0.837982866864395"/>
          <c:w val="0.153588537281896"/>
          <c:h val="0.112568916457145"/>
        </c:manualLayout>
      </c:layout>
      <c:overlay val="0"/>
      <c:txPr>
        <a:bodyPr/>
        <a:lstStyle/>
        <a:p>
          <a:pPr>
            <a:defRPr sz="2400"/>
          </a:pPr>
          <a:endParaRPr lang="de-DE"/>
        </a:p>
      </c:txPr>
    </c:legend>
    <c:plotVisOnly val="1"/>
    <c:dispBlanksAs val="span"/>
    <c:showDLblsOverMax val="0"/>
  </c:chart>
  <c:spPr>
    <a:solidFill>
      <a:schemeClr val="bg1">
        <a:alpha val="37000"/>
      </a:schemeClr>
    </a:solidFill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032350176382"/>
          <c:y val="0.0554677693141618"/>
          <c:w val="0.602160805797863"/>
          <c:h val="0.849788528471984"/>
        </c:manualLayout>
      </c:layout>
      <c:radarChart>
        <c:radarStyle val="filled"/>
        <c:varyColors val="0"/>
        <c:ser>
          <c:idx val="2"/>
          <c:order val="0"/>
          <c:tx>
            <c:strRef>
              <c:f>Blatt4!$O$15</c:f>
              <c:strCache>
                <c:ptCount val="1"/>
              </c:strCache>
            </c:strRef>
          </c:tx>
          <c:cat>
            <c:strRef>
              <c:f>Blatt4!$L$16:$L$21</c:f>
              <c:strCache>
                <c:ptCount val="6"/>
                <c:pt idx="0">
                  <c:v>Wohnen</c:v>
                </c:pt>
                <c:pt idx="1">
                  <c:v>Lebensmittel</c:v>
                </c:pt>
                <c:pt idx="2">
                  <c:v>Sicherheit</c:v>
                </c:pt>
                <c:pt idx="3">
                  <c:v>Gesundheit</c:v>
                </c:pt>
                <c:pt idx="4">
                  <c:v>Bildung</c:v>
                </c:pt>
                <c:pt idx="5">
                  <c:v>Sorgepflicht</c:v>
                </c:pt>
              </c:strCache>
            </c:strRef>
          </c:cat>
          <c:val>
            <c:numRef>
              <c:f>Blatt4!$O$16:$O$21</c:f>
              <c:numCache>
                <c:formatCode>General</c:formatCode>
                <c:ptCount val="6"/>
                <c:pt idx="0">
                  <c:v>4.0</c:v>
                </c:pt>
              </c:numCache>
            </c:numRef>
          </c:val>
        </c:ser>
        <c:ser>
          <c:idx val="0"/>
          <c:order val="1"/>
          <c:tx>
            <c:strRef>
              <c:f>Blatt4!$M$15</c:f>
              <c:strCache>
                <c:ptCount val="1"/>
                <c:pt idx="0">
                  <c:v>Exists./Funktionsf.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80000"/>
              </a:schemeClr>
            </a:solidFill>
            <a:ln w="15875">
              <a:solidFill>
                <a:schemeClr val="tx1"/>
              </a:solidFill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Blatt4!$L$16:$L$21</c:f>
              <c:strCache>
                <c:ptCount val="6"/>
                <c:pt idx="0">
                  <c:v>Wohnen</c:v>
                </c:pt>
                <c:pt idx="1">
                  <c:v>Lebensmittel</c:v>
                </c:pt>
                <c:pt idx="2">
                  <c:v>Sicherheit</c:v>
                </c:pt>
                <c:pt idx="3">
                  <c:v>Gesundheit</c:v>
                </c:pt>
                <c:pt idx="4">
                  <c:v>Bildung</c:v>
                </c:pt>
                <c:pt idx="5">
                  <c:v>Sorgepflicht</c:v>
                </c:pt>
              </c:strCache>
            </c:strRef>
          </c:cat>
          <c:val>
            <c:numRef>
              <c:f>Blatt4!$M$16:$M$21</c:f>
              <c:numCache>
                <c:formatCode>0</c:formatCode>
                <c:ptCount val="6"/>
                <c:pt idx="0">
                  <c:v>3.0</c:v>
                </c:pt>
                <c:pt idx="1">
                  <c:v>1.0</c:v>
                </c:pt>
                <c:pt idx="2">
                  <c:v>2.0</c:v>
                </c:pt>
                <c:pt idx="3">
                  <c:v>4.0</c:v>
                </c:pt>
                <c:pt idx="4">
                  <c:v>2.0</c:v>
                </c:pt>
                <c:pt idx="5">
                  <c:v>4.0</c:v>
                </c:pt>
              </c:numCache>
            </c:numRef>
          </c:val>
        </c:ser>
        <c:ser>
          <c:idx val="1"/>
          <c:order val="2"/>
          <c:tx>
            <c:strRef>
              <c:f>Blatt4!$N$15</c:f>
              <c:strCache>
                <c:ptCount val="1"/>
                <c:pt idx="0">
                  <c:v>Tendenz</c:v>
                </c:pt>
              </c:strCache>
            </c:strRef>
          </c:tx>
          <c:spPr>
            <a:solidFill>
              <a:schemeClr val="accent2">
                <a:alpha val="30000"/>
              </a:schemeClr>
            </a:solidFill>
            <a:ln w="22225" cmpd="sng">
              <a:solidFill>
                <a:schemeClr val="tx1"/>
              </a:solidFill>
              <a:prstDash val="dash"/>
            </a:ln>
          </c:spPr>
          <c:cat>
            <c:strRef>
              <c:f>Blatt4!$L$16:$L$21</c:f>
              <c:strCache>
                <c:ptCount val="6"/>
                <c:pt idx="0">
                  <c:v>Wohnen</c:v>
                </c:pt>
                <c:pt idx="1">
                  <c:v>Lebensmittel</c:v>
                </c:pt>
                <c:pt idx="2">
                  <c:v>Sicherheit</c:v>
                </c:pt>
                <c:pt idx="3">
                  <c:v>Gesundheit</c:v>
                </c:pt>
                <c:pt idx="4">
                  <c:v>Bildung</c:v>
                </c:pt>
                <c:pt idx="5">
                  <c:v>Sorgepflicht</c:v>
                </c:pt>
              </c:strCache>
            </c:strRef>
          </c:cat>
          <c:val>
            <c:numRef>
              <c:f>Blatt4!$N$16:$N$21</c:f>
              <c:numCache>
                <c:formatCode>0.0</c:formatCode>
                <c:ptCount val="6"/>
                <c:pt idx="0">
                  <c:v>2.5</c:v>
                </c:pt>
                <c:pt idx="1">
                  <c:v>1.5</c:v>
                </c:pt>
                <c:pt idx="2">
                  <c:v>2.0</c:v>
                </c:pt>
                <c:pt idx="3">
                  <c:v>4.0</c:v>
                </c:pt>
                <c:pt idx="4">
                  <c:v>1.5</c:v>
                </c:pt>
                <c:pt idx="5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409608"/>
        <c:axId val="2093411016"/>
      </c:radarChart>
      <c:catAx>
        <c:axId val="2093409608"/>
        <c:scaling>
          <c:orientation val="minMax"/>
        </c:scaling>
        <c:delete val="0"/>
        <c:axPos val="b"/>
        <c:majorGridlines/>
        <c:numFmt formatCode="@" sourceLinked="1"/>
        <c:majorTickMark val="out"/>
        <c:minorTickMark val="none"/>
        <c:tickLblPos val="nextTo"/>
        <c:txPr>
          <a:bodyPr rot="0" vert="horz" lIns="0" anchor="ctr" anchorCtr="1">
            <a:noAutofit/>
          </a:bodyPr>
          <a:lstStyle/>
          <a:p>
            <a:pPr>
              <a:defRPr sz="1200"/>
            </a:pPr>
            <a:endParaRPr lang="de-DE"/>
          </a:p>
        </c:txPr>
        <c:crossAx val="2093411016"/>
        <c:crosses val="autoZero"/>
        <c:auto val="1"/>
        <c:lblAlgn val="ctr"/>
        <c:lblOffset val="100"/>
        <c:noMultiLvlLbl val="0"/>
      </c:catAx>
      <c:valAx>
        <c:axId val="20934110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3409608"/>
        <c:crosses val="autoZero"/>
        <c:crossBetween val="between"/>
      </c:valAx>
      <c:spPr>
        <a:solidFill>
          <a:schemeClr val="bg1">
            <a:alpha val="0"/>
          </a:schemeClr>
        </a:solidFill>
        <a:ln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30951569755703"/>
          <c:y val="0.818551409766961"/>
          <c:w val="0.149497148193014"/>
          <c:h val="0.126786069354967"/>
        </c:manualLayout>
      </c:layout>
      <c:overlay val="0"/>
    </c:legend>
    <c:plotVisOnly val="1"/>
    <c:dispBlanksAs val="gap"/>
    <c:showDLblsOverMax val="0"/>
  </c:chart>
  <c:spPr>
    <a:solidFill>
      <a:schemeClr val="bg1">
        <a:alpha val="0"/>
      </a:schemeClr>
    </a:solidFill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Blatt4!$S$15</c:f>
              <c:strCache>
                <c:ptCount val="1"/>
                <c:pt idx="0">
                  <c:v>Substitution in 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Blatt4!$R$16:$R$19</c:f>
              <c:strCache>
                <c:ptCount val="4"/>
                <c:pt idx="0">
                  <c:v>Wohnen</c:v>
                </c:pt>
                <c:pt idx="1">
                  <c:v>Lebensmittel</c:v>
                </c:pt>
                <c:pt idx="2">
                  <c:v>Sicherheit</c:v>
                </c:pt>
                <c:pt idx="3">
                  <c:v>Sorgepflicht</c:v>
                </c:pt>
              </c:strCache>
            </c:strRef>
          </c:cat>
          <c:val>
            <c:numRef>
              <c:f>Blatt4!$S$16:$S$19</c:f>
              <c:numCache>
                <c:formatCode>General</c:formatCode>
                <c:ptCount val="4"/>
                <c:pt idx="0">
                  <c:v>50.0</c:v>
                </c:pt>
                <c:pt idx="1">
                  <c:v>0.0</c:v>
                </c:pt>
                <c:pt idx="2">
                  <c:v>50.0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421848"/>
        <c:axId val="2093423320"/>
      </c:barChart>
      <c:catAx>
        <c:axId val="20934218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423320"/>
        <c:crosses val="autoZero"/>
        <c:auto val="1"/>
        <c:lblAlgn val="ctr"/>
        <c:lblOffset val="100"/>
        <c:noMultiLvlLbl val="0"/>
      </c:catAx>
      <c:valAx>
        <c:axId val="2093423320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4218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alpha val="0"/>
      </a:schemeClr>
    </a:solidFill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297596615795"/>
          <c:y val="0.155649663028433"/>
          <c:w val="0.398426912662066"/>
          <c:h val="0.724516950690962"/>
        </c:manualLayout>
      </c:layout>
      <c:radarChart>
        <c:radarStyle val="filled"/>
        <c:varyColors val="0"/>
        <c:ser>
          <c:idx val="2"/>
          <c:order val="0"/>
          <c:tx>
            <c:strRef>
              <c:f>Blatt4!$O$15</c:f>
              <c:strCache>
                <c:ptCount val="1"/>
              </c:strCache>
            </c:strRef>
          </c:tx>
          <c:cat>
            <c:strRef>
              <c:f>Blatt4!$L$16:$L$21</c:f>
              <c:strCache>
                <c:ptCount val="6"/>
                <c:pt idx="0">
                  <c:v>Wohnen</c:v>
                </c:pt>
                <c:pt idx="1">
                  <c:v>Lebensmittel</c:v>
                </c:pt>
                <c:pt idx="2">
                  <c:v>Sicherheit</c:v>
                </c:pt>
                <c:pt idx="3">
                  <c:v>Gesundheit</c:v>
                </c:pt>
                <c:pt idx="4">
                  <c:v>Bildung</c:v>
                </c:pt>
                <c:pt idx="5">
                  <c:v>Sorgepflicht</c:v>
                </c:pt>
              </c:strCache>
            </c:strRef>
          </c:cat>
          <c:val>
            <c:numRef>
              <c:f>Blatt4!$O$16:$O$21</c:f>
              <c:numCache>
                <c:formatCode>General</c:formatCode>
                <c:ptCount val="6"/>
                <c:pt idx="0">
                  <c:v>4.0</c:v>
                </c:pt>
              </c:numCache>
            </c:numRef>
          </c:val>
        </c:ser>
        <c:ser>
          <c:idx val="0"/>
          <c:order val="1"/>
          <c:tx>
            <c:strRef>
              <c:f>Blatt4!$M$15</c:f>
              <c:strCache>
                <c:ptCount val="1"/>
                <c:pt idx="0">
                  <c:v>Exists./Funktionsf.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80000"/>
              </a:schemeClr>
            </a:solidFill>
            <a:ln w="15875">
              <a:solidFill>
                <a:schemeClr val="tx1"/>
              </a:solidFill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Blatt4!$L$16:$L$21</c:f>
              <c:strCache>
                <c:ptCount val="6"/>
                <c:pt idx="0">
                  <c:v>Wohnen</c:v>
                </c:pt>
                <c:pt idx="1">
                  <c:v>Lebensmittel</c:v>
                </c:pt>
                <c:pt idx="2">
                  <c:v>Sicherheit</c:v>
                </c:pt>
                <c:pt idx="3">
                  <c:v>Gesundheit</c:v>
                </c:pt>
                <c:pt idx="4">
                  <c:v>Bildung</c:v>
                </c:pt>
                <c:pt idx="5">
                  <c:v>Sorgepflicht</c:v>
                </c:pt>
              </c:strCache>
            </c:strRef>
          </c:cat>
          <c:val>
            <c:numRef>
              <c:f>Blatt4!$M$16:$M$21</c:f>
              <c:numCache>
                <c:formatCode>0</c:formatCode>
                <c:ptCount val="6"/>
                <c:pt idx="0">
                  <c:v>3.0</c:v>
                </c:pt>
                <c:pt idx="1">
                  <c:v>1.0</c:v>
                </c:pt>
                <c:pt idx="2">
                  <c:v>2.0</c:v>
                </c:pt>
                <c:pt idx="3">
                  <c:v>4.0</c:v>
                </c:pt>
                <c:pt idx="4">
                  <c:v>2.0</c:v>
                </c:pt>
                <c:pt idx="5">
                  <c:v>4.0</c:v>
                </c:pt>
              </c:numCache>
            </c:numRef>
          </c:val>
        </c:ser>
        <c:ser>
          <c:idx val="1"/>
          <c:order val="2"/>
          <c:tx>
            <c:strRef>
              <c:f>Blatt4!$N$15</c:f>
              <c:strCache>
                <c:ptCount val="1"/>
                <c:pt idx="0">
                  <c:v>Tendenz</c:v>
                </c:pt>
              </c:strCache>
            </c:strRef>
          </c:tx>
          <c:spPr>
            <a:solidFill>
              <a:schemeClr val="accent2">
                <a:alpha val="30000"/>
              </a:schemeClr>
            </a:solidFill>
            <a:ln w="22225" cmpd="sng">
              <a:solidFill>
                <a:schemeClr val="tx1"/>
              </a:solidFill>
              <a:prstDash val="dash"/>
            </a:ln>
          </c:spPr>
          <c:cat>
            <c:strRef>
              <c:f>Blatt4!$L$16:$L$21</c:f>
              <c:strCache>
                <c:ptCount val="6"/>
                <c:pt idx="0">
                  <c:v>Wohnen</c:v>
                </c:pt>
                <c:pt idx="1">
                  <c:v>Lebensmittel</c:v>
                </c:pt>
                <c:pt idx="2">
                  <c:v>Sicherheit</c:v>
                </c:pt>
                <c:pt idx="3">
                  <c:v>Gesundheit</c:v>
                </c:pt>
                <c:pt idx="4">
                  <c:v>Bildung</c:v>
                </c:pt>
                <c:pt idx="5">
                  <c:v>Sorgepflicht</c:v>
                </c:pt>
              </c:strCache>
            </c:strRef>
          </c:cat>
          <c:val>
            <c:numRef>
              <c:f>Blatt4!$N$16:$N$21</c:f>
              <c:numCache>
                <c:formatCode>0.0</c:formatCode>
                <c:ptCount val="6"/>
                <c:pt idx="0">
                  <c:v>2.5</c:v>
                </c:pt>
                <c:pt idx="1">
                  <c:v>1.5</c:v>
                </c:pt>
                <c:pt idx="2">
                  <c:v>2.0</c:v>
                </c:pt>
                <c:pt idx="3">
                  <c:v>4.0</c:v>
                </c:pt>
                <c:pt idx="4">
                  <c:v>1.5</c:v>
                </c:pt>
                <c:pt idx="5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434744"/>
        <c:axId val="2093436216"/>
      </c:radarChart>
      <c:catAx>
        <c:axId val="2093434744"/>
        <c:scaling>
          <c:orientation val="minMax"/>
        </c:scaling>
        <c:delete val="0"/>
        <c:axPos val="b"/>
        <c:majorGridlines/>
        <c:numFmt formatCode="@" sourceLinked="1"/>
        <c:majorTickMark val="out"/>
        <c:minorTickMark val="none"/>
        <c:tickLblPos val="nextTo"/>
        <c:txPr>
          <a:bodyPr rot="0" vert="horz" lIns="0" anchor="ctr" anchorCtr="1">
            <a:noAutofit/>
          </a:bodyPr>
          <a:lstStyle/>
          <a:p>
            <a:pPr>
              <a:defRPr sz="1200"/>
            </a:pPr>
            <a:endParaRPr lang="de-DE"/>
          </a:p>
        </c:txPr>
        <c:crossAx val="2093436216"/>
        <c:crosses val="autoZero"/>
        <c:auto val="1"/>
        <c:lblAlgn val="ctr"/>
        <c:lblOffset val="100"/>
        <c:noMultiLvlLbl val="0"/>
      </c:catAx>
      <c:valAx>
        <c:axId val="20934362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3434744"/>
        <c:crosses val="autoZero"/>
        <c:crossBetween val="between"/>
      </c:valAx>
      <c:spPr>
        <a:solidFill>
          <a:schemeClr val="bg1">
            <a:alpha val="0"/>
          </a:schemeClr>
        </a:soli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124268440296"/>
          <c:y val="0.427655211146157"/>
          <c:w val="0.202009995382907"/>
          <c:h val="0.144689577707686"/>
        </c:manualLayout>
      </c:layout>
      <c:overlay val="0"/>
    </c:legend>
    <c:plotVisOnly val="1"/>
    <c:dispBlanksAs val="gap"/>
    <c:showDLblsOverMax val="0"/>
  </c:chart>
  <c:spPr>
    <a:solidFill>
      <a:schemeClr val="bg1">
        <a:alpha val="0"/>
      </a:schemeClr>
    </a:solidFill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26804461942"/>
          <c:y val="0.115763129166376"/>
          <c:w val="0.438080753879731"/>
          <c:h val="0.775248596974159"/>
        </c:manualLayout>
      </c:layout>
      <c:radarChart>
        <c:radarStyle val="filled"/>
        <c:varyColors val="0"/>
        <c:ser>
          <c:idx val="2"/>
          <c:order val="0"/>
          <c:tx>
            <c:strRef>
              <c:f>Blatt2!$L$13</c:f>
              <c:strCache>
                <c:ptCount val="1"/>
                <c:pt idx="0">
                  <c:v>Pippi Langstrumpf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  <a:prstDash val="solid"/>
            </a:ln>
          </c:spPr>
          <c:cat>
            <c:strRef>
              <c:f>Blatt2!$I$14:$I$22</c:f>
              <c:strCache>
                <c:ptCount val="9"/>
                <c:pt idx="0">
                  <c:v>Arbeitsmarkt</c:v>
                </c:pt>
                <c:pt idx="1">
                  <c:v>Sozialversicherung</c:v>
                </c:pt>
                <c:pt idx="2">
                  <c:v>Geldverkehr</c:v>
                </c:pt>
                <c:pt idx="3">
                  <c:v>Mobilität</c:v>
                </c:pt>
                <c:pt idx="4">
                  <c:v>Bildungswesen</c:v>
                </c:pt>
                <c:pt idx="5">
                  <c:v>Medien</c:v>
                </c:pt>
                <c:pt idx="6">
                  <c:v> medizinische Versorgung</c:v>
                </c:pt>
                <c:pt idx="7">
                  <c:v>Kommunikation</c:v>
                </c:pt>
                <c:pt idx="8">
                  <c:v>lebensweltlicher Support</c:v>
                </c:pt>
              </c:strCache>
            </c:strRef>
          </c:cat>
          <c:val>
            <c:numRef>
              <c:f>Blatt2!$L$14:$L$22</c:f>
              <c:numCache>
                <c:formatCode>General</c:formatCode>
                <c:ptCount val="9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</c:numCache>
            </c:numRef>
          </c:val>
        </c:ser>
        <c:ser>
          <c:idx val="0"/>
          <c:order val="1"/>
          <c:tx>
            <c:strRef>
              <c:f>Blatt2!$J$13</c:f>
              <c:strCache>
                <c:ptCount val="1"/>
                <c:pt idx="0">
                  <c:v>Funktionssysteme</c:v>
                </c:pt>
              </c:strCache>
            </c:strRef>
          </c:tx>
          <c:spPr>
            <a:solidFill>
              <a:schemeClr val="accent1">
                <a:alpha val="51000"/>
              </a:schemeClr>
            </a:solidFill>
            <a:ln w="22225" cmpd="sng">
              <a:solidFill>
                <a:schemeClr val="tx1"/>
              </a:solidFill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Blatt2!$I$14:$I$22</c:f>
              <c:strCache>
                <c:ptCount val="9"/>
                <c:pt idx="0">
                  <c:v>Arbeitsmarkt</c:v>
                </c:pt>
                <c:pt idx="1">
                  <c:v>Sozialversicherung</c:v>
                </c:pt>
                <c:pt idx="2">
                  <c:v>Geldverkehr</c:v>
                </c:pt>
                <c:pt idx="3">
                  <c:v>Mobilität</c:v>
                </c:pt>
                <c:pt idx="4">
                  <c:v>Bildungswesen</c:v>
                </c:pt>
                <c:pt idx="5">
                  <c:v>Medien</c:v>
                </c:pt>
                <c:pt idx="6">
                  <c:v> medizinische Versorgung</c:v>
                </c:pt>
                <c:pt idx="7">
                  <c:v>Kommunikation</c:v>
                </c:pt>
                <c:pt idx="8">
                  <c:v>lebensweltlicher Support</c:v>
                </c:pt>
              </c:strCache>
            </c:strRef>
          </c:cat>
          <c:val>
            <c:numRef>
              <c:f>Blatt2!$J$14:$J$22</c:f>
              <c:numCache>
                <c:formatCode>General</c:formatCode>
                <c:ptCount val="9"/>
                <c:pt idx="0">
                  <c:v>4.0</c:v>
                </c:pt>
                <c:pt idx="1">
                  <c:v>2.0</c:v>
                </c:pt>
                <c:pt idx="2">
                  <c:v>4.0</c:v>
                </c:pt>
                <c:pt idx="3">
                  <c:v>3.0</c:v>
                </c:pt>
                <c:pt idx="4">
                  <c:v>1.0</c:v>
                </c:pt>
                <c:pt idx="5">
                  <c:v>3.0</c:v>
                </c:pt>
                <c:pt idx="6">
                  <c:v>4.0</c:v>
                </c:pt>
                <c:pt idx="7">
                  <c:v>3.0</c:v>
                </c:pt>
                <c:pt idx="8">
                  <c:v>2.0</c:v>
                </c:pt>
              </c:numCache>
            </c:numRef>
          </c:val>
        </c:ser>
        <c:ser>
          <c:idx val="1"/>
          <c:order val="2"/>
          <c:tx>
            <c:strRef>
              <c:f>Blatt2!$K$13</c:f>
              <c:strCache>
                <c:ptCount val="1"/>
                <c:pt idx="0">
                  <c:v>Tendenz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52000"/>
              </a:schemeClr>
            </a:solidFill>
            <a:ln w="19050">
              <a:solidFill>
                <a:schemeClr val="tx1"/>
              </a:solidFill>
              <a:prstDash val="dash"/>
            </a:ln>
          </c:spPr>
          <c:cat>
            <c:strRef>
              <c:f>Blatt2!$I$14:$I$22</c:f>
              <c:strCache>
                <c:ptCount val="9"/>
                <c:pt idx="0">
                  <c:v>Arbeitsmarkt</c:v>
                </c:pt>
                <c:pt idx="1">
                  <c:v>Sozialversicherung</c:v>
                </c:pt>
                <c:pt idx="2">
                  <c:v>Geldverkehr</c:v>
                </c:pt>
                <c:pt idx="3">
                  <c:v>Mobilität</c:v>
                </c:pt>
                <c:pt idx="4">
                  <c:v>Bildungswesen</c:v>
                </c:pt>
                <c:pt idx="5">
                  <c:v>Medien</c:v>
                </c:pt>
                <c:pt idx="6">
                  <c:v> medizinische Versorgung</c:v>
                </c:pt>
                <c:pt idx="7">
                  <c:v>Kommunikation</c:v>
                </c:pt>
                <c:pt idx="8">
                  <c:v>lebensweltlicher Support</c:v>
                </c:pt>
              </c:strCache>
            </c:strRef>
          </c:cat>
          <c:val>
            <c:numRef>
              <c:f>Blatt2!$K$14:$K$22</c:f>
              <c:numCache>
                <c:formatCode>0.00</c:formatCode>
                <c:ptCount val="9"/>
                <c:pt idx="0">
                  <c:v>3.5</c:v>
                </c:pt>
                <c:pt idx="1">
                  <c:v>2.5</c:v>
                </c:pt>
                <c:pt idx="2">
                  <c:v>3.5</c:v>
                </c:pt>
                <c:pt idx="3">
                  <c:v>3.0</c:v>
                </c:pt>
                <c:pt idx="4">
                  <c:v>1.0</c:v>
                </c:pt>
                <c:pt idx="5">
                  <c:v>3.0</c:v>
                </c:pt>
                <c:pt idx="6">
                  <c:v>4.0</c:v>
                </c:pt>
                <c:pt idx="7">
                  <c:v>2.5</c:v>
                </c:pt>
                <c:pt idx="8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473880"/>
        <c:axId val="2093476680"/>
      </c:radarChart>
      <c:catAx>
        <c:axId val="20934738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093476680"/>
        <c:crosses val="autoZero"/>
        <c:auto val="1"/>
        <c:lblAlgn val="ctr"/>
        <c:lblOffset val="100"/>
        <c:noMultiLvlLbl val="0"/>
      </c:catAx>
      <c:valAx>
        <c:axId val="20934766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3473880"/>
        <c:crosses val="autoZero"/>
        <c:crossBetween val="between"/>
      </c:valAx>
      <c:spPr>
        <a:solidFill>
          <a:schemeClr val="bg1">
            <a:alpha val="0"/>
          </a:schemeClr>
        </a:solidFill>
      </c:spPr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chemeClr val="bg1">
        <a:alpha val="0"/>
      </a:schemeClr>
    </a:solidFill>
    <a:ln w="0">
      <a:noFill/>
      <a:prstDash val="dash"/>
    </a:ln>
  </c:spPr>
  <c:printSettings>
    <c:headerFooter/>
    <c:pageMargins b="1.0" l="0.75" r="0.75" t="1.0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238307489525441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57335054772"/>
          <c:y val="0.27777789929042"/>
          <c:w val="0.816194708204174"/>
          <c:h val="0.419253901685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Blatt4!$S$15</c:f>
              <c:strCache>
                <c:ptCount val="1"/>
                <c:pt idx="0">
                  <c:v>Substitution in 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Blatt4!$R$16:$R$19</c:f>
              <c:strCache>
                <c:ptCount val="4"/>
                <c:pt idx="0">
                  <c:v>Wohnen</c:v>
                </c:pt>
                <c:pt idx="1">
                  <c:v>Lebensmittel</c:v>
                </c:pt>
                <c:pt idx="2">
                  <c:v>Sicherheit</c:v>
                </c:pt>
                <c:pt idx="3">
                  <c:v>Sorgepflicht</c:v>
                </c:pt>
              </c:strCache>
            </c:strRef>
          </c:cat>
          <c:val>
            <c:numRef>
              <c:f>Blatt4!$S$16:$S$19</c:f>
              <c:numCache>
                <c:formatCode>General</c:formatCode>
                <c:ptCount val="4"/>
                <c:pt idx="0">
                  <c:v>50.0</c:v>
                </c:pt>
                <c:pt idx="1">
                  <c:v>0.0</c:v>
                </c:pt>
                <c:pt idx="2">
                  <c:v>50.0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504760"/>
        <c:axId val="2093507736"/>
      </c:barChart>
      <c:catAx>
        <c:axId val="2093504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507736"/>
        <c:crosses val="autoZero"/>
        <c:auto val="1"/>
        <c:lblAlgn val="ctr"/>
        <c:lblOffset val="100"/>
        <c:noMultiLvlLbl val="0"/>
      </c:catAx>
      <c:valAx>
        <c:axId val="2093507736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5047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alpha val="0"/>
      </a:schemeClr>
    </a:solidFill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702733</xdr:colOff>
      <xdr:row>24</xdr:row>
      <xdr:rowOff>135466</xdr:rowOff>
    </xdr:to>
    <xdr:pic>
      <xdr:nvPicPr>
        <xdr:cNvPr id="2" name="Bild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4667"/>
          <a:ext cx="3124200" cy="16933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84666</xdr:colOff>
      <xdr:row>44</xdr:row>
      <xdr:rowOff>101601</xdr:rowOff>
    </xdr:from>
    <xdr:to>
      <xdr:col>7</xdr:col>
      <xdr:colOff>1422400</xdr:colOff>
      <xdr:row>83</xdr:row>
      <xdr:rowOff>110068</xdr:rowOff>
    </xdr:to>
    <xdr:pic>
      <xdr:nvPicPr>
        <xdr:cNvPr id="3" name="Bild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10092268"/>
          <a:ext cx="6807201" cy="7603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21</xdr:row>
      <xdr:rowOff>88900</xdr:rowOff>
    </xdr:from>
    <xdr:to>
      <xdr:col>15</xdr:col>
      <xdr:colOff>6045200</xdr:colOff>
      <xdr:row>56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0.80581</cdr:x>
      <cdr:y>0.08651</cdr:y>
    </cdr:from>
    <cdr:to>
      <cdr:x>0.94</cdr:x>
      <cdr:y>0.33709</cdr:y>
    </cdr:to>
    <cdr:pic>
      <cdr:nvPicPr>
        <cdr:cNvPr id="2" name="Bild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090484" y="625641"/>
          <a:ext cx="1680412" cy="18120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641601" y="7020560"/>
    <xdr:ext cx="7924800" cy="4023360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118534</xdr:colOff>
      <xdr:row>17</xdr:row>
      <xdr:rowOff>152400</xdr:rowOff>
    </xdr:from>
    <xdr:to>
      <xdr:col>6</xdr:col>
      <xdr:colOff>524933</xdr:colOff>
      <xdr:row>29</xdr:row>
      <xdr:rowOff>101599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423334</xdr:colOff>
      <xdr:row>30</xdr:row>
      <xdr:rowOff>186266</xdr:rowOff>
    </xdr:from>
    <xdr:to>
      <xdr:col>11</xdr:col>
      <xdr:colOff>554568</xdr:colOff>
      <xdr:row>35</xdr:row>
      <xdr:rowOff>139699</xdr:rowOff>
    </xdr:to>
    <xdr:pic>
      <xdr:nvPicPr>
        <xdr:cNvPr id="5" name="Bild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0801" y="11015133"/>
          <a:ext cx="1663700" cy="927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24</xdr:row>
      <xdr:rowOff>175260</xdr:rowOff>
    </xdr:from>
    <xdr:to>
      <xdr:col>7</xdr:col>
      <xdr:colOff>711200</xdr:colOff>
      <xdr:row>42</xdr:row>
      <xdr:rowOff>124460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193040</xdr:rowOff>
    </xdr:from>
    <xdr:to>
      <xdr:col>8</xdr:col>
      <xdr:colOff>71120</xdr:colOff>
      <xdr:row>23</xdr:row>
      <xdr:rowOff>132080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142240</xdr:colOff>
      <xdr:row>36</xdr:row>
      <xdr:rowOff>172720</xdr:rowOff>
    </xdr:from>
    <xdr:to>
      <xdr:col>7</xdr:col>
      <xdr:colOff>746759</xdr:colOff>
      <xdr:row>48</xdr:row>
      <xdr:rowOff>142239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0.78487</cdr:x>
      <cdr:y>0.19309</cdr:y>
    </cdr:from>
    <cdr:to>
      <cdr:x>0.99842</cdr:x>
      <cdr:y>0.43444</cdr:y>
    </cdr:to>
    <cdr:pic>
      <cdr:nvPicPr>
        <cdr:cNvPr id="2" name="Bild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31759" y="680732"/>
          <a:ext cx="1369061" cy="850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0.81221</cdr:x>
      <cdr:y>0.73215</cdr:y>
    </cdr:from>
    <cdr:to>
      <cdr:x>0.93817</cdr:x>
      <cdr:y>0.95908</cdr:y>
    </cdr:to>
    <cdr:pic>
      <cdr:nvPicPr>
        <cdr:cNvPr id="2" name="Bild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405095" y="2499376"/>
          <a:ext cx="838239" cy="774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&amp;p.luedtke@online.d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Layout" zoomScale="150" workbookViewId="0">
      <selection activeCell="F35" sqref="F35"/>
    </sheetView>
  </sheetViews>
  <sheetFormatPr baseColWidth="10" defaultRowHeight="15" x14ac:dyDescent="0"/>
  <cols>
    <col min="1" max="1" width="13.6640625" customWidth="1"/>
    <col min="2" max="2" width="7.1640625" customWidth="1"/>
    <col min="5" max="5" width="7.33203125" customWidth="1"/>
    <col min="8" max="8" width="18.83203125" customWidth="1"/>
  </cols>
  <sheetData>
    <row r="1" spans="1:8" ht="28">
      <c r="A1" s="33"/>
      <c r="B1" s="81" t="s">
        <v>85</v>
      </c>
      <c r="C1" s="81"/>
      <c r="D1" s="81"/>
      <c r="E1" s="81"/>
      <c r="F1" s="81"/>
      <c r="G1" s="81"/>
      <c r="H1" s="33"/>
    </row>
    <row r="2" spans="1:8" ht="28">
      <c r="A2" s="33"/>
      <c r="B2" s="81" t="s">
        <v>95</v>
      </c>
      <c r="C2" s="81"/>
      <c r="D2" s="81"/>
      <c r="E2" s="81"/>
      <c r="F2" s="81"/>
      <c r="G2" s="81"/>
      <c r="H2" s="33"/>
    </row>
    <row r="3" spans="1:8" ht="28">
      <c r="A3" s="33"/>
      <c r="B3" s="81" t="s">
        <v>96</v>
      </c>
      <c r="C3" s="81"/>
      <c r="D3" s="81"/>
      <c r="E3" s="81"/>
      <c r="F3" s="81"/>
      <c r="G3" s="81"/>
      <c r="H3" s="33"/>
    </row>
    <row r="4" spans="1:8" ht="42" customHeight="1">
      <c r="A4" s="33"/>
      <c r="B4" s="33"/>
      <c r="C4" s="33"/>
      <c r="D4" s="33"/>
      <c r="E4" s="33"/>
      <c r="F4" s="33"/>
      <c r="G4" s="33"/>
      <c r="H4" s="33"/>
    </row>
    <row r="5" spans="1:8" ht="15" customHeight="1">
      <c r="A5" s="79" t="s">
        <v>128</v>
      </c>
      <c r="B5" s="79"/>
      <c r="C5" s="79"/>
      <c r="D5" s="79"/>
      <c r="E5" s="79"/>
      <c r="F5" s="79"/>
      <c r="G5" s="79"/>
      <c r="H5" s="79"/>
    </row>
    <row r="6" spans="1:8">
      <c r="A6" s="79"/>
      <c r="B6" s="79"/>
      <c r="C6" s="79"/>
      <c r="D6" s="79"/>
      <c r="E6" s="79"/>
      <c r="F6" s="79"/>
      <c r="G6" s="79"/>
      <c r="H6" s="79"/>
    </row>
    <row r="7" spans="1:8">
      <c r="A7" s="79"/>
      <c r="B7" s="79"/>
      <c r="C7" s="79"/>
      <c r="D7" s="79"/>
      <c r="E7" s="79"/>
      <c r="F7" s="79"/>
      <c r="G7" s="79"/>
      <c r="H7" s="79"/>
    </row>
    <row r="8" spans="1:8" ht="38" customHeight="1">
      <c r="A8" s="57"/>
      <c r="B8" s="57"/>
      <c r="C8" s="57"/>
      <c r="D8" s="57"/>
      <c r="E8" s="57"/>
      <c r="F8" s="57"/>
      <c r="G8" s="57"/>
      <c r="H8" s="33"/>
    </row>
    <row r="9" spans="1:8" ht="15" customHeight="1">
      <c r="A9" s="33" t="s">
        <v>97</v>
      </c>
      <c r="B9" s="33" t="s">
        <v>114</v>
      </c>
      <c r="C9" s="33"/>
      <c r="D9" s="33"/>
      <c r="E9" s="33"/>
      <c r="F9" s="33"/>
      <c r="G9" s="33"/>
      <c r="H9" s="33"/>
    </row>
    <row r="10" spans="1:8">
      <c r="A10" s="33"/>
      <c r="B10" s="33" t="s">
        <v>43</v>
      </c>
      <c r="C10" s="33"/>
      <c r="D10" s="33"/>
      <c r="E10" s="33"/>
      <c r="F10" s="33"/>
      <c r="G10" s="33"/>
      <c r="H10" s="33"/>
    </row>
    <row r="11" spans="1:8">
      <c r="A11" s="33"/>
      <c r="B11" s="33" t="s">
        <v>98</v>
      </c>
      <c r="C11" s="33"/>
      <c r="D11" s="33"/>
      <c r="E11" s="33"/>
      <c r="F11" s="33"/>
      <c r="G11" s="33"/>
      <c r="H11" s="33"/>
    </row>
    <row r="12" spans="1:8">
      <c r="A12" s="33"/>
      <c r="B12" s="33" t="s">
        <v>99</v>
      </c>
      <c r="C12" s="33"/>
      <c r="D12" s="33"/>
      <c r="E12" s="33"/>
      <c r="F12" s="33"/>
      <c r="G12" s="33"/>
      <c r="H12" s="33"/>
    </row>
    <row r="13" spans="1:8" ht="40" customHeight="1">
      <c r="A13" s="33"/>
      <c r="B13" s="33"/>
      <c r="C13" s="33"/>
      <c r="D13" s="33"/>
      <c r="E13" s="33"/>
      <c r="F13" s="33"/>
      <c r="G13" s="33"/>
      <c r="H13" s="33"/>
    </row>
    <row r="14" spans="1:8">
      <c r="A14" s="33" t="s">
        <v>100</v>
      </c>
      <c r="B14" s="33"/>
      <c r="C14" s="33"/>
      <c r="D14" s="33"/>
      <c r="E14" s="33"/>
      <c r="F14" s="33"/>
      <c r="G14" s="33"/>
      <c r="H14" s="33"/>
    </row>
    <row r="15" spans="1:8">
      <c r="A15" s="33"/>
      <c r="B15" s="33"/>
      <c r="C15" s="33"/>
      <c r="D15" s="62" t="s">
        <v>103</v>
      </c>
      <c r="E15" s="63"/>
      <c r="F15" s="63"/>
      <c r="G15" s="64"/>
      <c r="H15" s="61"/>
    </row>
    <row r="16" spans="1:8">
      <c r="A16" s="33" t="s">
        <v>101</v>
      </c>
      <c r="B16" s="33"/>
      <c r="C16" s="33"/>
      <c r="D16" s="33"/>
      <c r="E16" s="33"/>
      <c r="F16" s="33"/>
      <c r="G16" s="33"/>
      <c r="H16" s="33"/>
    </row>
    <row r="17" spans="1:8">
      <c r="A17" s="33"/>
      <c r="B17" s="33"/>
      <c r="C17" s="33"/>
      <c r="D17" s="33"/>
      <c r="E17" s="33"/>
      <c r="F17" s="33"/>
      <c r="G17" s="33"/>
      <c r="H17" s="33"/>
    </row>
    <row r="18" spans="1:8">
      <c r="A18" s="33"/>
      <c r="B18" s="33"/>
      <c r="C18" s="33"/>
      <c r="D18" s="33"/>
      <c r="E18" s="33" t="s">
        <v>108</v>
      </c>
      <c r="F18" s="33"/>
      <c r="G18" s="33"/>
      <c r="H18" s="33"/>
    </row>
    <row r="19" spans="1:8">
      <c r="A19" s="33"/>
      <c r="B19" s="33"/>
      <c r="C19" s="33"/>
      <c r="D19" s="33"/>
      <c r="E19" s="58" t="s">
        <v>110</v>
      </c>
      <c r="F19" s="94" t="s">
        <v>104</v>
      </c>
      <c r="G19" s="94"/>
      <c r="H19" s="94"/>
    </row>
    <row r="20" spans="1:8">
      <c r="A20" s="33"/>
      <c r="B20" s="33"/>
      <c r="C20" s="33"/>
      <c r="D20" s="33"/>
      <c r="E20" s="58" t="s">
        <v>37</v>
      </c>
      <c r="F20" s="94" t="s">
        <v>105</v>
      </c>
      <c r="G20" s="94"/>
      <c r="H20" s="94"/>
    </row>
    <row r="21" spans="1:8">
      <c r="A21" s="33"/>
      <c r="B21" s="33"/>
      <c r="C21" s="33"/>
      <c r="D21" s="33"/>
      <c r="E21" s="58" t="s">
        <v>111</v>
      </c>
      <c r="F21" s="94" t="s">
        <v>106</v>
      </c>
      <c r="G21" s="94"/>
      <c r="H21" s="94"/>
    </row>
    <row r="22" spans="1:8">
      <c r="A22" s="33"/>
      <c r="B22" s="33"/>
      <c r="C22" s="33"/>
      <c r="D22" s="33"/>
      <c r="E22" s="58" t="s">
        <v>112</v>
      </c>
      <c r="F22" s="94" t="s">
        <v>107</v>
      </c>
      <c r="G22" s="94"/>
      <c r="H22" s="94"/>
    </row>
    <row r="23" spans="1:8">
      <c r="A23" s="33"/>
      <c r="B23" s="33"/>
      <c r="C23" s="33"/>
      <c r="D23" s="33"/>
      <c r="E23" s="82" t="s">
        <v>109</v>
      </c>
      <c r="F23" s="83"/>
      <c r="G23" s="83"/>
      <c r="H23" s="84"/>
    </row>
    <row r="24" spans="1:8">
      <c r="A24" s="33"/>
      <c r="B24" s="33"/>
      <c r="C24" s="33"/>
      <c r="D24" s="33"/>
      <c r="E24" s="85"/>
      <c r="F24" s="86"/>
      <c r="G24" s="86"/>
      <c r="H24" s="87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 ht="15" customHeight="1">
      <c r="A27" s="88" t="s">
        <v>102</v>
      </c>
      <c r="B27" s="89"/>
      <c r="C27" s="90"/>
      <c r="D27" s="33"/>
      <c r="E27" s="33"/>
      <c r="F27" s="33"/>
      <c r="G27" s="33"/>
      <c r="H27" s="33"/>
    </row>
    <row r="28" spans="1:8">
      <c r="A28" s="91"/>
      <c r="B28" s="92"/>
      <c r="C28" s="9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 ht="15" customHeight="1">
      <c r="A32" s="33" t="s">
        <v>113</v>
      </c>
      <c r="B32" s="80" t="s">
        <v>141</v>
      </c>
      <c r="C32" s="80"/>
      <c r="D32" s="80"/>
      <c r="E32" s="80"/>
      <c r="F32" s="80"/>
      <c r="G32" s="80"/>
      <c r="H32" s="80"/>
    </row>
    <row r="33" spans="1:8">
      <c r="A33" s="33"/>
      <c r="B33" s="80"/>
      <c r="C33" s="80"/>
      <c r="D33" s="80"/>
      <c r="E33" s="80"/>
      <c r="F33" s="80"/>
      <c r="G33" s="80"/>
      <c r="H33" s="80"/>
    </row>
    <row r="34" spans="1:8" ht="45" customHeight="1">
      <c r="A34" s="33"/>
      <c r="B34" s="78" t="s">
        <v>125</v>
      </c>
      <c r="C34" s="78"/>
      <c r="D34" s="78"/>
      <c r="E34" s="78"/>
      <c r="F34" s="78"/>
      <c r="G34" s="78"/>
      <c r="H34" s="78"/>
    </row>
    <row r="35" spans="1:8">
      <c r="A35" s="33"/>
      <c r="B35" s="33"/>
      <c r="C35" s="33"/>
      <c r="D35" s="33"/>
      <c r="E35" s="33"/>
      <c r="F35" s="33"/>
      <c r="G35" s="33"/>
      <c r="H35" s="33"/>
    </row>
    <row r="36" spans="1:8" ht="15" customHeight="1">
      <c r="A36" s="33"/>
      <c r="B36" s="33"/>
      <c r="C36" s="33"/>
      <c r="D36" s="33"/>
      <c r="E36" s="33"/>
      <c r="F36" s="33"/>
      <c r="G36" s="33"/>
      <c r="H36" s="33"/>
    </row>
    <row r="37" spans="1:8">
      <c r="A37" s="33"/>
      <c r="B37" s="33"/>
      <c r="C37" s="33"/>
      <c r="D37" s="33"/>
      <c r="E37" s="33"/>
      <c r="F37" s="33"/>
      <c r="G37" s="33"/>
      <c r="H37" s="33"/>
    </row>
    <row r="38" spans="1:8">
      <c r="A38" s="33"/>
      <c r="B38" s="33"/>
      <c r="C38" s="33"/>
      <c r="D38" s="33"/>
      <c r="E38" s="33"/>
      <c r="F38" s="33"/>
      <c r="G38" s="33"/>
      <c r="H38" s="33"/>
    </row>
    <row r="39" spans="1:8">
      <c r="A39" s="33" t="s">
        <v>124</v>
      </c>
      <c r="B39" s="59" t="s">
        <v>115</v>
      </c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  <row r="46" spans="1:8">
      <c r="A46" s="33"/>
      <c r="B46" s="33"/>
      <c r="C46" s="33"/>
      <c r="D46" s="33"/>
      <c r="E46" s="33"/>
      <c r="F46" s="33"/>
      <c r="G46" s="33"/>
      <c r="H46" s="33"/>
    </row>
    <row r="47" spans="1:8">
      <c r="A47" s="33"/>
      <c r="B47" s="33"/>
      <c r="C47" s="33"/>
      <c r="D47" s="33"/>
      <c r="E47" s="33"/>
      <c r="F47" s="33"/>
      <c r="G47" s="33"/>
      <c r="H47" s="33"/>
    </row>
    <row r="48" spans="1:8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/>
      <c r="C50" s="33"/>
      <c r="D50" s="33"/>
      <c r="E50" s="33"/>
      <c r="F50" s="33"/>
      <c r="G50" s="33"/>
      <c r="H50" s="33"/>
    </row>
    <row r="51" spans="1:8">
      <c r="A51" s="33"/>
      <c r="B51" s="33"/>
      <c r="C51" s="33"/>
      <c r="D51" s="33"/>
      <c r="E51" s="33"/>
      <c r="F51" s="33"/>
      <c r="G51" s="33"/>
      <c r="H51" s="33"/>
    </row>
    <row r="52" spans="1:8">
      <c r="A52" s="33"/>
      <c r="B52" s="33"/>
      <c r="C52" s="33"/>
      <c r="D52" s="33"/>
      <c r="E52" s="33"/>
      <c r="F52" s="33"/>
      <c r="G52" s="33"/>
      <c r="H52" s="33"/>
    </row>
    <row r="53" spans="1:8">
      <c r="A53" s="33"/>
      <c r="B53" s="33"/>
      <c r="C53" s="33"/>
      <c r="D53" s="33"/>
      <c r="E53" s="33"/>
      <c r="F53" s="33"/>
      <c r="G53" s="33"/>
      <c r="H53" s="33"/>
    </row>
    <row r="54" spans="1:8">
      <c r="A54" s="33"/>
      <c r="B54" s="33"/>
      <c r="C54" s="33"/>
      <c r="D54" s="33"/>
      <c r="E54" s="33"/>
      <c r="F54" s="33"/>
      <c r="G54" s="33"/>
      <c r="H54" s="33"/>
    </row>
    <row r="55" spans="1:8">
      <c r="A55" s="33"/>
      <c r="B55" s="33"/>
      <c r="C55" s="33"/>
      <c r="D55" s="33"/>
      <c r="E55" s="33"/>
      <c r="F55" s="33"/>
      <c r="G55" s="33"/>
      <c r="H55" s="33"/>
    </row>
    <row r="56" spans="1:8">
      <c r="A56" s="33"/>
      <c r="B56" s="33"/>
      <c r="C56" s="33"/>
      <c r="D56" s="33"/>
      <c r="E56" s="33"/>
      <c r="F56" s="33"/>
      <c r="G56" s="33"/>
      <c r="H56" s="33"/>
    </row>
    <row r="57" spans="1:8">
      <c r="A57" s="33"/>
      <c r="B57" s="33"/>
      <c r="C57" s="33"/>
      <c r="D57" s="33"/>
      <c r="E57" s="33"/>
      <c r="F57" s="33"/>
      <c r="G57" s="33"/>
      <c r="H57" s="33"/>
    </row>
    <row r="58" spans="1:8">
      <c r="A58" s="33"/>
      <c r="B58" s="33"/>
      <c r="C58" s="33"/>
      <c r="D58" s="33"/>
      <c r="E58" s="33"/>
      <c r="F58" s="33"/>
      <c r="G58" s="33"/>
      <c r="H58" s="33"/>
    </row>
    <row r="59" spans="1:8">
      <c r="A59" s="33"/>
      <c r="B59" s="33"/>
      <c r="C59" s="33"/>
      <c r="D59" s="33"/>
      <c r="E59" s="33"/>
      <c r="F59" s="33"/>
      <c r="G59" s="33"/>
      <c r="H59" s="33"/>
    </row>
    <row r="60" spans="1:8">
      <c r="A60" s="33"/>
      <c r="B60" s="33"/>
      <c r="C60" s="33"/>
      <c r="D60" s="33"/>
      <c r="E60" s="33"/>
      <c r="F60" s="33"/>
      <c r="G60" s="33"/>
      <c r="H60" s="33"/>
    </row>
    <row r="61" spans="1:8">
      <c r="A61" s="33"/>
      <c r="B61" s="33"/>
      <c r="C61" s="33"/>
      <c r="D61" s="33"/>
      <c r="E61" s="33"/>
      <c r="F61" s="33"/>
      <c r="G61" s="33"/>
      <c r="H61" s="33"/>
    </row>
    <row r="62" spans="1:8">
      <c r="A62" s="33"/>
      <c r="B62" s="33"/>
      <c r="C62" s="33"/>
      <c r="D62" s="33"/>
      <c r="E62" s="33"/>
      <c r="F62" s="33"/>
      <c r="G62" s="33"/>
      <c r="H62" s="33"/>
    </row>
    <row r="63" spans="1:8">
      <c r="A63" s="33"/>
      <c r="B63" s="33"/>
      <c r="C63" s="33"/>
      <c r="D63" s="33"/>
      <c r="E63" s="33"/>
      <c r="F63" s="33"/>
      <c r="G63" s="33"/>
      <c r="H63" s="33"/>
    </row>
    <row r="64" spans="1:8">
      <c r="A64" s="33"/>
      <c r="B64" s="33"/>
      <c r="C64" s="33"/>
      <c r="D64" s="33"/>
      <c r="E64" s="33"/>
      <c r="F64" s="33"/>
      <c r="G64" s="33"/>
      <c r="H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  <row r="73" spans="1:8">
      <c r="A73" s="33"/>
      <c r="B73" s="33"/>
      <c r="C73" s="33"/>
      <c r="D73" s="33"/>
      <c r="E73" s="33"/>
      <c r="F73" s="33"/>
      <c r="G73" s="33"/>
      <c r="H73" s="33"/>
    </row>
    <row r="74" spans="1:8">
      <c r="A74" s="33"/>
      <c r="B74" s="33"/>
      <c r="C74" s="33"/>
      <c r="D74" s="33"/>
      <c r="E74" s="33"/>
      <c r="F74" s="33"/>
      <c r="G74" s="33"/>
      <c r="H74" s="33"/>
    </row>
    <row r="75" spans="1:8">
      <c r="A75" s="33"/>
      <c r="B75" s="33"/>
      <c r="C75" s="33"/>
      <c r="D75" s="33"/>
      <c r="E75" s="33"/>
      <c r="F75" s="33"/>
      <c r="G75" s="33"/>
      <c r="H75" s="33"/>
    </row>
    <row r="76" spans="1:8">
      <c r="A76" s="33"/>
      <c r="B76" s="33"/>
      <c r="C76" s="33"/>
      <c r="D76" s="33"/>
      <c r="E76" s="33"/>
      <c r="F76" s="33"/>
      <c r="G76" s="33"/>
      <c r="H76" s="33"/>
    </row>
    <row r="77" spans="1:8">
      <c r="A77" s="33"/>
      <c r="B77" s="33"/>
      <c r="C77" s="33"/>
      <c r="D77" s="33"/>
      <c r="E77" s="33"/>
      <c r="F77" s="33"/>
      <c r="G77" s="33"/>
      <c r="H77" s="33"/>
    </row>
    <row r="78" spans="1:8">
      <c r="A78" s="33"/>
      <c r="B78" s="33"/>
      <c r="C78" s="33"/>
      <c r="D78" s="33"/>
      <c r="E78" s="33"/>
      <c r="F78" s="33"/>
      <c r="G78" s="33"/>
      <c r="H78" s="33"/>
    </row>
    <row r="79" spans="1:8">
      <c r="A79" s="33"/>
      <c r="B79" s="33"/>
      <c r="C79" s="33"/>
      <c r="D79" s="33"/>
      <c r="E79" s="33"/>
      <c r="F79" s="33"/>
      <c r="G79" s="33"/>
      <c r="H79" s="33"/>
    </row>
    <row r="80" spans="1:8">
      <c r="A80" s="33"/>
      <c r="B80" s="33"/>
      <c r="C80" s="33"/>
      <c r="D80" s="33"/>
      <c r="E80" s="33"/>
      <c r="F80" s="33"/>
      <c r="G80" s="33"/>
      <c r="H80" s="33"/>
    </row>
    <row r="81" spans="1:8">
      <c r="A81" s="33"/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>
      <c r="A86" s="33"/>
      <c r="B86" s="33"/>
      <c r="C86" s="33"/>
      <c r="D86" s="33"/>
      <c r="E86" s="33"/>
      <c r="F86" s="33"/>
      <c r="G86" s="33"/>
      <c r="H86" s="33"/>
    </row>
    <row r="87" spans="1:8">
      <c r="A87" s="33"/>
      <c r="B87" s="33"/>
      <c r="C87" s="33"/>
      <c r="D87" s="33"/>
      <c r="E87" s="33"/>
      <c r="F87" s="33"/>
      <c r="G87" s="33"/>
      <c r="H87" s="33"/>
    </row>
    <row r="88" spans="1:8">
      <c r="A88" s="33"/>
      <c r="B88" s="33"/>
      <c r="C88" s="33"/>
      <c r="D88" s="33"/>
      <c r="E88" s="33"/>
      <c r="F88" s="33"/>
      <c r="G88" s="33"/>
      <c r="H88" s="33"/>
    </row>
    <row r="89" spans="1:8">
      <c r="A89" s="33"/>
      <c r="B89" s="33"/>
      <c r="C89" s="33"/>
      <c r="D89" s="33"/>
      <c r="E89" s="33"/>
      <c r="F89" s="33"/>
      <c r="G89" s="33"/>
      <c r="H89" s="33"/>
    </row>
    <row r="90" spans="1:8">
      <c r="A90" s="33"/>
      <c r="B90" s="33"/>
      <c r="C90" s="33"/>
      <c r="D90" s="33"/>
      <c r="E90" s="33"/>
      <c r="F90" s="33"/>
      <c r="G90" s="33"/>
      <c r="H90" s="33"/>
    </row>
    <row r="91" spans="1:8">
      <c r="A91" s="33"/>
      <c r="B91" s="33"/>
      <c r="C91" s="33"/>
      <c r="D91" s="33"/>
      <c r="E91" s="33"/>
      <c r="F91" s="33"/>
      <c r="G91" s="33"/>
      <c r="H91" s="33"/>
    </row>
    <row r="92" spans="1:8">
      <c r="A92" s="33"/>
      <c r="B92" s="33"/>
      <c r="C92" s="33"/>
      <c r="D92" s="33"/>
      <c r="E92" s="33"/>
      <c r="F92" s="33"/>
      <c r="G92" s="33"/>
      <c r="H92" s="33"/>
    </row>
    <row r="93" spans="1:8">
      <c r="A93" s="33"/>
      <c r="B93" s="33"/>
      <c r="C93" s="33"/>
      <c r="D93" s="33"/>
      <c r="E93" s="33"/>
      <c r="F93" s="33"/>
      <c r="G93" s="33"/>
      <c r="H93" s="33"/>
    </row>
    <row r="94" spans="1:8">
      <c r="A94" s="33"/>
      <c r="B94" s="33"/>
      <c r="C94" s="33"/>
      <c r="D94" s="33"/>
      <c r="E94" s="33"/>
      <c r="F94" s="33"/>
      <c r="G94" s="33"/>
      <c r="H94" s="33"/>
    </row>
    <row r="95" spans="1:8">
      <c r="A95" s="33"/>
      <c r="B95" s="33"/>
      <c r="C95" s="33"/>
      <c r="D95" s="33"/>
      <c r="E95" s="33"/>
      <c r="F95" s="33"/>
      <c r="G95" s="33"/>
      <c r="H95" s="33"/>
    </row>
  </sheetData>
  <sheetProtection password="DFC1" sheet="1" objects="1" scenarios="1" selectLockedCells="1" selectUnlockedCells="1"/>
  <mergeCells count="12">
    <mergeCell ref="B34:H34"/>
    <mergeCell ref="A5:H7"/>
    <mergeCell ref="B32:H33"/>
    <mergeCell ref="B1:G1"/>
    <mergeCell ref="B2:G2"/>
    <mergeCell ref="B3:G3"/>
    <mergeCell ref="E23:H24"/>
    <mergeCell ref="A27:C28"/>
    <mergeCell ref="F19:H19"/>
    <mergeCell ref="F20:H20"/>
    <mergeCell ref="F21:H21"/>
    <mergeCell ref="F22:H22"/>
  </mergeCells>
  <phoneticPr fontId="10" type="noConversion"/>
  <hyperlinks>
    <hyperlink ref="B39" r:id="rId1"/>
  </hyperlinks>
  <pageMargins left="0.36000000000000004" right="0.36000000000000004" top="0.21" bottom="0.21" header="0.5" footer="0.5"/>
  <pageSetup paperSize="9" orientation="portrait" horizontalDpi="4294967292" verticalDpi="4294967292"/>
  <headerFooter>
    <oddFooter>&amp;C&amp;"Calibri,Standard"&amp;K000000www.pklüdtke.de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view="pageLayout" topLeftCell="B1" zoomScale="95" workbookViewId="0">
      <selection activeCell="F6" sqref="F6:P6"/>
    </sheetView>
  </sheetViews>
  <sheetFormatPr baseColWidth="10" defaultRowHeight="15" x14ac:dyDescent="0"/>
  <cols>
    <col min="1" max="1" width="4.6640625" hidden="1" customWidth="1"/>
    <col min="3" max="3" width="11.1640625" customWidth="1"/>
    <col min="4" max="4" width="6.5" customWidth="1"/>
    <col min="5" max="5" width="4.6640625" customWidth="1"/>
    <col min="6" max="6" width="4" hidden="1" customWidth="1"/>
    <col min="7" max="7" width="5.6640625" customWidth="1"/>
    <col min="8" max="8" width="6.1640625" customWidth="1"/>
    <col min="9" max="9" width="11.6640625" customWidth="1"/>
    <col min="11" max="11" width="2.6640625" customWidth="1"/>
    <col min="13" max="13" width="18.1640625" customWidth="1"/>
    <col min="14" max="14" width="27" customWidth="1"/>
    <col min="15" max="15" width="5.33203125" customWidth="1"/>
    <col min="16" max="16" width="85" customWidth="1"/>
  </cols>
  <sheetData>
    <row r="1" spans="1:16" ht="1" customHeight="1" thickBot="1"/>
    <row r="2" spans="1:16" ht="16" hidden="1" thickBot="1"/>
    <row r="3" spans="1:16" ht="24" thickBot="1">
      <c r="B3" s="126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</row>
    <row r="4" spans="1:16" ht="15" customHeight="1">
      <c r="B4" s="3" t="s">
        <v>1</v>
      </c>
      <c r="C4" s="129" t="s">
        <v>127</v>
      </c>
      <c r="D4" s="130"/>
      <c r="E4" s="130"/>
      <c r="F4" s="130"/>
      <c r="G4" s="130"/>
      <c r="H4" s="130"/>
      <c r="I4" s="130"/>
      <c r="J4" s="130"/>
      <c r="K4" s="131"/>
      <c r="L4" s="135" t="s">
        <v>3</v>
      </c>
      <c r="M4" s="129" t="s">
        <v>143</v>
      </c>
      <c r="N4" s="137" t="s">
        <v>4</v>
      </c>
      <c r="O4" s="138"/>
      <c r="P4" s="141">
        <v>41267</v>
      </c>
    </row>
    <row r="5" spans="1:16" ht="31" thickBot="1">
      <c r="B5" s="4" t="s">
        <v>2</v>
      </c>
      <c r="C5" s="132"/>
      <c r="D5" s="133"/>
      <c r="E5" s="133"/>
      <c r="F5" s="133"/>
      <c r="G5" s="133"/>
      <c r="H5" s="133"/>
      <c r="I5" s="133"/>
      <c r="J5" s="133"/>
      <c r="K5" s="134"/>
      <c r="L5" s="136"/>
      <c r="M5" s="132"/>
      <c r="N5" s="139"/>
      <c r="O5" s="140"/>
      <c r="P5" s="142"/>
    </row>
    <row r="6" spans="1:16" ht="42" customHeight="1" thickBot="1">
      <c r="B6" s="143" t="s">
        <v>5</v>
      </c>
      <c r="C6" s="144"/>
      <c r="D6" s="144"/>
      <c r="E6" s="145"/>
      <c r="F6" s="146" t="s">
        <v>129</v>
      </c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1:16" ht="15" customHeight="1">
      <c r="B7" s="148"/>
      <c r="C7" s="149"/>
      <c r="D7" s="101" t="s">
        <v>7</v>
      </c>
      <c r="E7" s="104"/>
      <c r="F7" s="104"/>
      <c r="G7" s="104"/>
      <c r="H7" s="105"/>
      <c r="I7" s="101" t="s">
        <v>8</v>
      </c>
      <c r="J7" s="11"/>
      <c r="K7" s="104" t="s">
        <v>9</v>
      </c>
      <c r="L7" s="104"/>
      <c r="M7" s="104"/>
      <c r="N7" s="12"/>
      <c r="O7" s="104" t="s">
        <v>10</v>
      </c>
      <c r="P7" s="105"/>
    </row>
    <row r="8" spans="1:16">
      <c r="B8" s="150"/>
      <c r="C8" s="151"/>
      <c r="D8" s="102"/>
      <c r="E8" s="156"/>
      <c r="F8" s="156"/>
      <c r="G8" s="156"/>
      <c r="H8" s="107"/>
      <c r="I8" s="102"/>
      <c r="J8" s="13"/>
      <c r="K8" s="106"/>
      <c r="L8" s="106"/>
      <c r="M8" s="106"/>
      <c r="N8" s="14"/>
      <c r="O8" s="106"/>
      <c r="P8" s="107"/>
    </row>
    <row r="9" spans="1:16" ht="16" thickBot="1">
      <c r="B9" s="152"/>
      <c r="C9" s="153"/>
      <c r="D9" s="103"/>
      <c r="E9" s="108"/>
      <c r="F9" s="108"/>
      <c r="G9" s="108"/>
      <c r="H9" s="109"/>
      <c r="I9" s="103"/>
      <c r="J9" s="15"/>
      <c r="K9" s="108"/>
      <c r="L9" s="108"/>
      <c r="M9" s="108"/>
      <c r="N9" s="16"/>
      <c r="O9" s="108"/>
      <c r="P9" s="109"/>
    </row>
    <row r="10" spans="1:16" ht="25">
      <c r="B10" s="124" t="s">
        <v>6</v>
      </c>
      <c r="C10" s="125"/>
      <c r="D10" s="116" t="s">
        <v>11</v>
      </c>
      <c r="E10" s="112" t="s">
        <v>12</v>
      </c>
      <c r="F10" s="113"/>
      <c r="G10" s="116" t="s">
        <v>13</v>
      </c>
      <c r="H10" s="116" t="s">
        <v>14</v>
      </c>
      <c r="I10" s="1" t="s">
        <v>15</v>
      </c>
      <c r="J10" s="118" t="s">
        <v>17</v>
      </c>
      <c r="K10" s="119"/>
      <c r="L10" s="119"/>
      <c r="M10" s="119"/>
      <c r="N10" s="120"/>
      <c r="O10" s="118" t="s">
        <v>18</v>
      </c>
      <c r="P10" s="120"/>
    </row>
    <row r="11" spans="1:16" ht="60" customHeight="1" thickBot="1">
      <c r="B11" s="154"/>
      <c r="C11" s="155"/>
      <c r="D11" s="117"/>
      <c r="E11" s="114"/>
      <c r="F11" s="115"/>
      <c r="G11" s="117"/>
      <c r="H11" s="117"/>
      <c r="I11" s="2" t="s">
        <v>16</v>
      </c>
      <c r="J11" s="121"/>
      <c r="K11" s="122"/>
      <c r="L11" s="122"/>
      <c r="M11" s="122"/>
      <c r="N11" s="123"/>
      <c r="O11" s="121"/>
      <c r="P11" s="123"/>
    </row>
    <row r="12" spans="1:16" s="5" customFormat="1" ht="78" customHeight="1" thickBot="1">
      <c r="B12" s="96" t="s">
        <v>19</v>
      </c>
      <c r="C12" s="97"/>
      <c r="D12" s="38" t="s">
        <v>29</v>
      </c>
      <c r="E12" s="38"/>
      <c r="F12" s="38"/>
      <c r="G12" s="38"/>
      <c r="H12" s="38"/>
      <c r="I12" s="38" t="s">
        <v>67</v>
      </c>
      <c r="J12" s="98" t="s">
        <v>134</v>
      </c>
      <c r="K12" s="99"/>
      <c r="L12" s="99"/>
      <c r="M12" s="99"/>
      <c r="N12" s="100"/>
      <c r="O12" s="98"/>
      <c r="P12" s="100"/>
    </row>
    <row r="13" spans="1:16" ht="78" customHeight="1" thickBot="1">
      <c r="B13" s="96" t="s">
        <v>20</v>
      </c>
      <c r="C13" s="97"/>
      <c r="D13" s="38"/>
      <c r="E13" s="38"/>
      <c r="F13" s="38"/>
      <c r="G13" s="38" t="s">
        <v>29</v>
      </c>
      <c r="H13" s="38"/>
      <c r="I13" s="38" t="s">
        <v>65</v>
      </c>
      <c r="J13" s="98"/>
      <c r="K13" s="99"/>
      <c r="L13" s="99"/>
      <c r="M13" s="99"/>
      <c r="N13" s="100"/>
      <c r="O13" s="98"/>
      <c r="P13" s="100"/>
    </row>
    <row r="14" spans="1:16" ht="78" customHeight="1" thickBot="1">
      <c r="A14">
        <v>2</v>
      </c>
      <c r="B14" s="96" t="s">
        <v>21</v>
      </c>
      <c r="C14" s="97"/>
      <c r="D14" s="38" t="s">
        <v>29</v>
      </c>
      <c r="E14" s="38"/>
      <c r="F14" s="38"/>
      <c r="G14" s="38"/>
      <c r="H14" s="38"/>
      <c r="I14" s="38" t="s">
        <v>67</v>
      </c>
      <c r="J14" s="98" t="s">
        <v>133</v>
      </c>
      <c r="K14" s="99"/>
      <c r="L14" s="99"/>
      <c r="M14" s="99"/>
      <c r="N14" s="100"/>
      <c r="O14" s="98"/>
      <c r="P14" s="100"/>
    </row>
    <row r="15" spans="1:16" ht="78" customHeight="1" thickBot="1">
      <c r="B15" s="96" t="s">
        <v>22</v>
      </c>
      <c r="C15" s="97"/>
      <c r="D15" s="38"/>
      <c r="E15" s="38" t="s">
        <v>29</v>
      </c>
      <c r="F15" s="38"/>
      <c r="G15" s="38"/>
      <c r="H15" s="38"/>
      <c r="I15" s="38" t="s">
        <v>37</v>
      </c>
      <c r="J15" s="98" t="s">
        <v>132</v>
      </c>
      <c r="K15" s="99"/>
      <c r="L15" s="99"/>
      <c r="M15" s="99"/>
      <c r="N15" s="100"/>
      <c r="O15" s="98"/>
      <c r="P15" s="100"/>
    </row>
    <row r="16" spans="1:16" ht="78" customHeight="1" thickBot="1">
      <c r="B16" s="96" t="s">
        <v>23</v>
      </c>
      <c r="C16" s="97"/>
      <c r="D16" s="38"/>
      <c r="E16" s="38"/>
      <c r="F16" s="38"/>
      <c r="G16" s="38"/>
      <c r="H16" s="38" t="s">
        <v>29</v>
      </c>
      <c r="I16" s="38" t="s">
        <v>37</v>
      </c>
      <c r="J16" s="98" t="s">
        <v>135</v>
      </c>
      <c r="K16" s="99"/>
      <c r="L16" s="99"/>
      <c r="M16" s="99"/>
      <c r="N16" s="100"/>
      <c r="O16" s="98"/>
      <c r="P16" s="100"/>
    </row>
    <row r="17" spans="1:18" ht="78" customHeight="1" thickBot="1">
      <c r="B17" s="96" t="s">
        <v>24</v>
      </c>
      <c r="C17" s="97"/>
      <c r="D17" s="38"/>
      <c r="E17" s="38" t="s">
        <v>29</v>
      </c>
      <c r="F17" s="38"/>
      <c r="G17" s="38"/>
      <c r="H17" s="38"/>
      <c r="I17" s="38" t="s">
        <v>37</v>
      </c>
      <c r="J17" s="98" t="s">
        <v>136</v>
      </c>
      <c r="K17" s="99"/>
      <c r="L17" s="99"/>
      <c r="M17" s="99"/>
      <c r="N17" s="100"/>
      <c r="O17" s="98"/>
      <c r="P17" s="100"/>
    </row>
    <row r="18" spans="1:18" ht="78" customHeight="1" thickBot="1">
      <c r="A18">
        <v>2</v>
      </c>
      <c r="B18" s="96" t="s">
        <v>126</v>
      </c>
      <c r="C18" s="97"/>
      <c r="D18" s="38" t="s">
        <v>29</v>
      </c>
      <c r="E18" s="38"/>
      <c r="F18" s="38"/>
      <c r="G18" s="38"/>
      <c r="H18" s="38"/>
      <c r="I18" s="38" t="s">
        <v>37</v>
      </c>
      <c r="J18" s="98" t="s">
        <v>131</v>
      </c>
      <c r="K18" s="99"/>
      <c r="L18" s="99"/>
      <c r="M18" s="99"/>
      <c r="N18" s="100"/>
      <c r="O18" s="98"/>
      <c r="P18" s="100"/>
    </row>
    <row r="19" spans="1:18" ht="78" customHeight="1" thickBot="1">
      <c r="B19" s="96" t="s">
        <v>25</v>
      </c>
      <c r="C19" s="97"/>
      <c r="D19" s="38"/>
      <c r="E19" s="38" t="s">
        <v>29</v>
      </c>
      <c r="F19" s="38"/>
      <c r="G19" s="38"/>
      <c r="H19" s="38"/>
      <c r="I19" s="38" t="s">
        <v>67</v>
      </c>
      <c r="J19" s="98" t="s">
        <v>130</v>
      </c>
      <c r="K19" s="99"/>
      <c r="L19" s="99"/>
      <c r="M19" s="99"/>
      <c r="N19" s="100"/>
      <c r="O19" s="110"/>
      <c r="P19" s="111"/>
    </row>
    <row r="20" spans="1:18" ht="78" customHeight="1" thickBot="1">
      <c r="B20" s="96" t="s">
        <v>26</v>
      </c>
      <c r="C20" s="97"/>
      <c r="D20" s="38"/>
      <c r="E20" s="38"/>
      <c r="F20" s="38"/>
      <c r="G20" s="38" t="s">
        <v>29</v>
      </c>
      <c r="H20" s="38"/>
      <c r="I20" s="38" t="s">
        <v>67</v>
      </c>
      <c r="J20" s="98" t="s">
        <v>142</v>
      </c>
      <c r="K20" s="99"/>
      <c r="L20" s="99"/>
      <c r="M20" s="99"/>
      <c r="N20" s="100"/>
      <c r="O20" s="98"/>
      <c r="P20" s="100"/>
    </row>
    <row r="21" spans="1:18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8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8" ht="25">
      <c r="B23" s="35" t="s">
        <v>85</v>
      </c>
      <c r="C23" s="3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R23" s="32"/>
    </row>
    <row r="24" spans="1:18" ht="25">
      <c r="B24" s="35" t="s">
        <v>43</v>
      </c>
      <c r="C24" s="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R24" s="32"/>
    </row>
    <row r="25" spans="1:18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R25" s="32"/>
    </row>
    <row r="26" spans="1:18" ht="25">
      <c r="B26" s="35" t="s">
        <v>84</v>
      </c>
      <c r="C26" s="33"/>
      <c r="D26" s="36" t="str">
        <f>C4</f>
        <v>Pippi Langstrumpf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R26" s="32"/>
    </row>
    <row r="27" spans="1:18" ht="25">
      <c r="B27" s="35" t="s">
        <v>3</v>
      </c>
      <c r="C27" s="33"/>
      <c r="D27" s="36" t="str">
        <f>M4</f>
        <v xml:space="preserve">Peter &amp; Kitty 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R27" s="32"/>
    </row>
    <row r="28" spans="1:18" ht="25">
      <c r="B28" s="35" t="s">
        <v>4</v>
      </c>
      <c r="C28" s="33"/>
      <c r="D28" s="95">
        <f>P4</f>
        <v>41267</v>
      </c>
      <c r="E28" s="95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R28" s="32"/>
    </row>
    <row r="29" spans="1:18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R29" s="32"/>
    </row>
    <row r="30" spans="1:18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R30" s="32"/>
    </row>
    <row r="31" spans="1:18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R31" s="32"/>
    </row>
    <row r="32" spans="1:18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R32" s="32"/>
    </row>
    <row r="33" spans="2:18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R33" s="32"/>
    </row>
    <row r="34" spans="2:18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R34" s="32"/>
    </row>
    <row r="35" spans="2:18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R35" s="32"/>
    </row>
    <row r="36" spans="2:18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R36" s="32"/>
    </row>
    <row r="37" spans="2:18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2:18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8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8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8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8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8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2:18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8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2:18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8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2:18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2:16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16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2:16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16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2:16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2:16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16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2:16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2:16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2:16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2:16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2:16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2:16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2:16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2:16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2:16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2:16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2:16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2:16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2:16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</sheetData>
  <sheetProtection password="DFC1" sheet="1" objects="1" scenarios="1"/>
  <mergeCells count="51">
    <mergeCell ref="O10:P11"/>
    <mergeCell ref="B3:P3"/>
    <mergeCell ref="C4:K5"/>
    <mergeCell ref="L4:L5"/>
    <mergeCell ref="M4:M5"/>
    <mergeCell ref="N4:O5"/>
    <mergeCell ref="P4:P5"/>
    <mergeCell ref="B6:E6"/>
    <mergeCell ref="F6:P6"/>
    <mergeCell ref="B7:C7"/>
    <mergeCell ref="B8:C8"/>
    <mergeCell ref="B9:C9"/>
    <mergeCell ref="B11:C11"/>
    <mergeCell ref="D7:H9"/>
    <mergeCell ref="K7:M9"/>
    <mergeCell ref="D10:D11"/>
    <mergeCell ref="E10:F11"/>
    <mergeCell ref="G10:G11"/>
    <mergeCell ref="H10:H11"/>
    <mergeCell ref="J10:N11"/>
    <mergeCell ref="B10:C10"/>
    <mergeCell ref="B12:C12"/>
    <mergeCell ref="J12:N12"/>
    <mergeCell ref="O12:P12"/>
    <mergeCell ref="B13:C13"/>
    <mergeCell ref="J13:N13"/>
    <mergeCell ref="O13:P13"/>
    <mergeCell ref="J17:N17"/>
    <mergeCell ref="O17:P17"/>
    <mergeCell ref="B14:C14"/>
    <mergeCell ref="J14:N14"/>
    <mergeCell ref="O14:P14"/>
    <mergeCell ref="B15:C15"/>
    <mergeCell ref="J15:N15"/>
    <mergeCell ref="O15:P15"/>
    <mergeCell ref="D28:E28"/>
    <mergeCell ref="B20:C20"/>
    <mergeCell ref="J20:N20"/>
    <mergeCell ref="O20:P20"/>
    <mergeCell ref="I7:I9"/>
    <mergeCell ref="O7:P9"/>
    <mergeCell ref="B18:C18"/>
    <mergeCell ref="J18:N18"/>
    <mergeCell ref="O18:P18"/>
    <mergeCell ref="B19:C19"/>
    <mergeCell ref="J19:N19"/>
    <mergeCell ref="O19:P19"/>
    <mergeCell ref="B16:C16"/>
    <mergeCell ref="J16:N16"/>
    <mergeCell ref="O16:P16"/>
    <mergeCell ref="B17:C17"/>
  </mergeCells>
  <phoneticPr fontId="10" type="noConversion"/>
  <pageMargins left="0.36000000000000004" right="0.36000000000000004" top="0.21" bottom="0.21" header="0" footer="0"/>
  <pageSetup paperSize="9" scale="58" orientation="landscape" horizontalDpi="4294967292" verticalDpi="4294967292"/>
  <headerFooter>
    <oddFooter>&amp;L_x000D_&amp;C&amp;"Calibri,Standard"&amp;K000000www.pklüdtke.de 2013</oddFooter>
  </headerFooter>
  <rowBreaks count="1" manualBreakCount="1">
    <brk id="20" max="16383" man="1"/>
  </rowBreaks>
  <colBreaks count="1" manualBreakCount="1">
    <brk id="16" max="1048575" man="1"/>
  </colBreaks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Layout" zoomScale="150" workbookViewId="0">
      <selection activeCell="F5" sqref="F5:G5"/>
    </sheetView>
  </sheetViews>
  <sheetFormatPr baseColWidth="10" defaultRowHeight="15" x14ac:dyDescent="0"/>
  <cols>
    <col min="1" max="1" width="18" customWidth="1"/>
    <col min="2" max="5" width="3.33203125" customWidth="1"/>
    <col min="6" max="6" width="3.6640625" customWidth="1"/>
    <col min="7" max="7" width="9.1640625" customWidth="1"/>
    <col min="8" max="8" width="40" customWidth="1"/>
    <col min="10" max="10" width="12.1640625" customWidth="1"/>
    <col min="11" max="11" width="7.83203125" customWidth="1"/>
    <col min="12" max="12" width="13.33203125" customWidth="1"/>
  </cols>
  <sheetData>
    <row r="1" spans="1:12" ht="90">
      <c r="A1" s="22" t="s">
        <v>46</v>
      </c>
      <c r="B1" s="17" t="s">
        <v>72</v>
      </c>
      <c r="C1" s="17" t="s">
        <v>12</v>
      </c>
      <c r="D1" s="17" t="s">
        <v>13</v>
      </c>
      <c r="E1" s="17" t="s">
        <v>73</v>
      </c>
      <c r="F1" s="17" t="s">
        <v>50</v>
      </c>
      <c r="G1" s="22" t="s">
        <v>69</v>
      </c>
      <c r="H1" s="22" t="s">
        <v>68</v>
      </c>
      <c r="I1" s="158" t="s">
        <v>10</v>
      </c>
      <c r="J1" s="159"/>
      <c r="K1" s="159"/>
      <c r="L1" s="160"/>
    </row>
    <row r="2" spans="1:12" ht="52" customHeight="1">
      <c r="A2" s="23" t="s">
        <v>51</v>
      </c>
      <c r="B2" s="56"/>
      <c r="C2" s="56" t="s">
        <v>29</v>
      </c>
      <c r="D2" s="56"/>
      <c r="E2" s="56"/>
      <c r="F2" s="39">
        <v>50</v>
      </c>
      <c r="G2" s="40" t="s">
        <v>67</v>
      </c>
      <c r="H2" s="74" t="s">
        <v>139</v>
      </c>
      <c r="I2" s="161"/>
      <c r="J2" s="162"/>
      <c r="K2" s="162"/>
      <c r="L2" s="163"/>
    </row>
    <row r="3" spans="1:12" ht="46" customHeight="1">
      <c r="A3" s="23" t="s">
        <v>52</v>
      </c>
      <c r="B3" s="56"/>
      <c r="C3" s="56"/>
      <c r="D3" s="56"/>
      <c r="E3" s="56" t="s">
        <v>29</v>
      </c>
      <c r="F3" s="39"/>
      <c r="G3" s="40" t="s">
        <v>65</v>
      </c>
      <c r="H3" s="74" t="s">
        <v>138</v>
      </c>
      <c r="I3" s="164"/>
      <c r="J3" s="165"/>
      <c r="K3" s="165"/>
      <c r="L3" s="166"/>
    </row>
    <row r="4" spans="1:12" ht="48" customHeight="1">
      <c r="A4" s="25" t="s">
        <v>53</v>
      </c>
      <c r="B4" s="73"/>
      <c r="C4" s="73"/>
      <c r="D4" s="73" t="s">
        <v>29</v>
      </c>
      <c r="E4" s="73"/>
      <c r="F4" s="39">
        <v>50</v>
      </c>
      <c r="G4" s="40" t="s">
        <v>37</v>
      </c>
      <c r="H4" s="75" t="s">
        <v>137</v>
      </c>
      <c r="I4" s="164"/>
      <c r="J4" s="165"/>
      <c r="K4" s="165"/>
      <c r="L4" s="166"/>
    </row>
    <row r="5" spans="1:12" ht="72" customHeight="1">
      <c r="A5" s="24" t="s">
        <v>54</v>
      </c>
      <c r="B5" s="21" t="s">
        <v>55</v>
      </c>
      <c r="C5" s="21" t="s">
        <v>71</v>
      </c>
      <c r="D5" s="21" t="s">
        <v>13</v>
      </c>
      <c r="E5" s="21" t="s">
        <v>56</v>
      </c>
      <c r="F5" s="167" t="s">
        <v>70</v>
      </c>
      <c r="G5" s="168"/>
      <c r="H5" s="24" t="s">
        <v>68</v>
      </c>
      <c r="I5" s="169" t="s">
        <v>10</v>
      </c>
      <c r="J5" s="170"/>
      <c r="K5" s="170"/>
      <c r="L5" s="171"/>
    </row>
    <row r="6" spans="1:12" ht="89" customHeight="1">
      <c r="A6" s="23" t="s">
        <v>57</v>
      </c>
      <c r="B6" s="41" t="s">
        <v>29</v>
      </c>
      <c r="C6" s="41"/>
      <c r="D6" s="41"/>
      <c r="E6" s="41"/>
      <c r="F6" s="175" t="s">
        <v>37</v>
      </c>
      <c r="G6" s="176"/>
      <c r="H6" s="74"/>
      <c r="I6" s="164"/>
      <c r="J6" s="165"/>
      <c r="K6" s="165"/>
      <c r="L6" s="166"/>
    </row>
    <row r="7" spans="1:12" ht="64" customHeight="1">
      <c r="A7" s="23" t="s">
        <v>58</v>
      </c>
      <c r="B7" s="42"/>
      <c r="C7" s="42"/>
      <c r="D7" s="42" t="s">
        <v>29</v>
      </c>
      <c r="E7" s="42"/>
      <c r="F7" s="175" t="s">
        <v>67</v>
      </c>
      <c r="G7" s="176"/>
      <c r="H7" s="74" t="s">
        <v>144</v>
      </c>
      <c r="I7" s="164"/>
      <c r="J7" s="165"/>
      <c r="K7" s="165"/>
      <c r="L7" s="166"/>
    </row>
    <row r="8" spans="1:12" ht="48" customHeight="1">
      <c r="A8" s="23" t="s">
        <v>59</v>
      </c>
      <c r="B8" s="42" t="s">
        <v>29</v>
      </c>
      <c r="C8" s="42"/>
      <c r="D8" s="42"/>
      <c r="E8" s="42"/>
      <c r="F8" s="39">
        <v>0</v>
      </c>
      <c r="G8" s="43" t="s">
        <v>67</v>
      </c>
      <c r="H8" s="74" t="s">
        <v>140</v>
      </c>
      <c r="I8" s="164"/>
      <c r="J8" s="165"/>
      <c r="K8" s="165"/>
      <c r="L8" s="166"/>
    </row>
    <row r="9" spans="1:12">
      <c r="A9" s="18" t="s">
        <v>60</v>
      </c>
      <c r="B9" s="177" t="s">
        <v>61</v>
      </c>
      <c r="C9" s="177"/>
      <c r="D9" s="177"/>
      <c r="E9" s="177"/>
      <c r="F9" s="177"/>
      <c r="G9" s="177"/>
      <c r="H9" s="178" t="s">
        <v>62</v>
      </c>
      <c r="I9" s="179"/>
      <c r="J9" s="76">
        <v>45</v>
      </c>
      <c r="K9" s="19" t="s">
        <v>63</v>
      </c>
      <c r="L9" s="77">
        <v>9</v>
      </c>
    </row>
    <row r="10" spans="1:12" ht="16" thickBot="1">
      <c r="A10" s="172" t="s">
        <v>64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4"/>
    </row>
    <row r="11" spans="1:1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>
      <c r="A12" s="33" t="s">
        <v>86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>
      <c r="A14" s="33" t="s">
        <v>87</v>
      </c>
      <c r="B14" s="33" t="str">
        <f>Funktionssysteme!D26</f>
        <v>Pippi Langstrumpf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>
      <c r="A15" s="33" t="s">
        <v>3</v>
      </c>
      <c r="B15" s="33" t="str">
        <f>Funktionssysteme!M4</f>
        <v xml:space="preserve">Peter &amp; Kitty 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>
      <c r="A16" s="33" t="s">
        <v>4</v>
      </c>
      <c r="B16" s="157">
        <f>Funktionssysteme!P4</f>
        <v>41267</v>
      </c>
      <c r="C16" s="157"/>
      <c r="D16" s="157"/>
      <c r="E16" s="33"/>
      <c r="F16" s="33"/>
      <c r="G16" s="33"/>
      <c r="H16" s="33"/>
      <c r="I16" s="33"/>
      <c r="J16" s="33"/>
      <c r="K16" s="33"/>
      <c r="L16" s="33"/>
    </row>
    <row r="17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</sheetData>
  <sheetProtection password="DFC1" sheet="1" objects="1" scenarios="1"/>
  <mergeCells count="15">
    <mergeCell ref="B16:D16"/>
    <mergeCell ref="I1:L1"/>
    <mergeCell ref="I2:L2"/>
    <mergeCell ref="I3:L3"/>
    <mergeCell ref="I4:L4"/>
    <mergeCell ref="F5:G5"/>
    <mergeCell ref="I5:L5"/>
    <mergeCell ref="A10:L10"/>
    <mergeCell ref="F6:G6"/>
    <mergeCell ref="I6:L6"/>
    <mergeCell ref="F7:G7"/>
    <mergeCell ref="I7:L7"/>
    <mergeCell ref="I8:L8"/>
    <mergeCell ref="B9:G9"/>
    <mergeCell ref="H9:I9"/>
  </mergeCells>
  <phoneticPr fontId="10" type="noConversion"/>
  <pageMargins left="0.36000000000000004" right="0.36000000000000004" top="0.39000000000000007" bottom="0.21" header="0" footer="0"/>
  <pageSetup paperSize="9" orientation="landscape" horizontalDpi="4294967292" verticalDpi="4294967292"/>
  <headerFooter>
    <oddHeader>&amp;L&amp;"Calibri,Standard"&amp;K000000_x000D_</oddHeader>
    <oddFooter>&amp;L&amp;"Calibri,Standard"&amp;K000000_x000D_&amp;C&amp;"Calibri,Standard"&amp;K000000www.pklüdtke.de 2013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Layout" zoomScale="125" zoomScaleNormal="125" zoomScalePageLayoutView="125" workbookViewId="0">
      <selection activeCell="J20" sqref="J20"/>
    </sheetView>
  </sheetViews>
  <sheetFormatPr baseColWidth="10" defaultRowHeight="15" x14ac:dyDescent="0"/>
  <sheetData>
    <row r="1" spans="1:70" ht="26" thickBot="1">
      <c r="A1" s="53" t="s">
        <v>94</v>
      </c>
      <c r="B1" s="52"/>
      <c r="C1" s="52"/>
      <c r="D1" s="52"/>
      <c r="E1" s="52"/>
      <c r="F1" s="52"/>
      <c r="G1" s="52"/>
      <c r="H1" s="52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</row>
    <row r="2" spans="1:70" ht="16" thickBot="1">
      <c r="A2" s="46" t="s">
        <v>87</v>
      </c>
      <c r="B2" s="69" t="str">
        <f>Funktionssysteme!C4</f>
        <v>Pippi Langstrumpf</v>
      </c>
      <c r="C2" s="70"/>
      <c r="D2" s="66"/>
      <c r="E2" s="68" t="s">
        <v>93</v>
      </c>
      <c r="F2" s="49" t="s">
        <v>90</v>
      </c>
      <c r="G2" s="51">
        <f>Existens.Funktionsfähigkeit!L9</f>
        <v>9</v>
      </c>
      <c r="H2" s="45"/>
    </row>
    <row r="3" spans="1:70" ht="16" thickBot="1">
      <c r="A3" s="48" t="s">
        <v>3</v>
      </c>
      <c r="B3" s="50" t="str">
        <f>Funktionssysteme!M4</f>
        <v xml:space="preserve">Peter &amp; Kitty </v>
      </c>
      <c r="C3" s="44"/>
      <c r="D3" s="44"/>
      <c r="E3" s="45"/>
      <c r="F3" s="67" t="s">
        <v>91</v>
      </c>
      <c r="G3" s="65">
        <f>Existens.Funktionsfähigkeit!J9</f>
        <v>45</v>
      </c>
      <c r="H3" s="66"/>
    </row>
    <row r="4" spans="1:70" ht="16" thickBot="1">
      <c r="A4" s="47" t="s">
        <v>4</v>
      </c>
      <c r="B4" s="71">
        <f>Funktionssysteme!P4</f>
        <v>41267</v>
      </c>
      <c r="C4" s="72" t="s">
        <v>92</v>
      </c>
      <c r="D4" s="72"/>
      <c r="E4" s="180" t="str">
        <f>Funktionssysteme!F6</f>
        <v>tendenzielle Selbstüberschätzung, Gigantomanie</v>
      </c>
      <c r="F4" s="181"/>
      <c r="G4" s="181"/>
      <c r="H4" s="182"/>
    </row>
    <row r="5" spans="1:70">
      <c r="A5" s="33"/>
      <c r="B5" s="33"/>
      <c r="C5" s="33"/>
      <c r="E5" s="33"/>
      <c r="F5" s="33"/>
      <c r="G5" s="33"/>
      <c r="H5" s="33"/>
    </row>
    <row r="6" spans="1:70" ht="23">
      <c r="A6" s="33"/>
      <c r="B6" s="33"/>
      <c r="C6" s="37" t="s">
        <v>43</v>
      </c>
      <c r="D6" s="33"/>
      <c r="E6" s="33"/>
      <c r="F6" s="33"/>
      <c r="G6" s="33"/>
      <c r="H6" s="33"/>
    </row>
    <row r="7" spans="1:70">
      <c r="A7" s="33"/>
      <c r="B7" s="33"/>
      <c r="E7" s="33"/>
      <c r="F7" s="33"/>
      <c r="G7" s="33"/>
      <c r="H7" s="33"/>
    </row>
    <row r="8" spans="1:70">
      <c r="A8" s="33"/>
      <c r="B8" s="33"/>
      <c r="C8" s="33"/>
      <c r="D8" s="33"/>
      <c r="E8" s="33"/>
      <c r="F8" s="33"/>
      <c r="G8" s="33"/>
      <c r="H8" s="33"/>
    </row>
    <row r="9" spans="1:70">
      <c r="A9" s="33"/>
      <c r="B9" s="33"/>
      <c r="C9" s="33"/>
      <c r="D9" s="33"/>
      <c r="E9" s="33"/>
      <c r="F9" s="33"/>
      <c r="G9" s="33"/>
      <c r="H9" s="33"/>
    </row>
    <row r="10" spans="1:70">
      <c r="A10" s="33"/>
      <c r="B10" s="33"/>
      <c r="C10" s="33"/>
      <c r="D10" s="33"/>
      <c r="E10" s="33"/>
      <c r="F10" s="33"/>
      <c r="G10" s="33"/>
      <c r="H10" s="33"/>
    </row>
    <row r="11" spans="1:70">
      <c r="A11" s="33"/>
      <c r="B11" s="33"/>
      <c r="C11" s="33"/>
      <c r="D11" s="33"/>
      <c r="E11" s="33"/>
      <c r="F11" s="33"/>
      <c r="G11" s="33"/>
      <c r="H11" s="33"/>
    </row>
    <row r="12" spans="1:70">
      <c r="A12" s="33"/>
      <c r="B12" s="33"/>
      <c r="C12" s="33"/>
      <c r="D12" s="33"/>
      <c r="E12" s="33"/>
      <c r="F12" s="33"/>
      <c r="G12" s="33"/>
      <c r="H12" s="33"/>
    </row>
    <row r="13" spans="1:70">
      <c r="A13" s="33"/>
      <c r="B13" s="33"/>
      <c r="C13" s="33"/>
      <c r="D13" s="33"/>
      <c r="E13" s="33"/>
      <c r="F13" s="33"/>
      <c r="G13" s="33"/>
      <c r="H13" s="33"/>
    </row>
    <row r="14" spans="1:70">
      <c r="A14" s="33"/>
      <c r="B14" s="33"/>
      <c r="C14" s="33"/>
      <c r="D14" s="33"/>
      <c r="E14" s="33"/>
      <c r="F14" s="33"/>
      <c r="G14" s="33"/>
      <c r="H14" s="33"/>
    </row>
    <row r="15" spans="1:70">
      <c r="A15" s="33"/>
      <c r="B15" s="33"/>
      <c r="C15" s="33"/>
      <c r="D15" s="33"/>
      <c r="E15" s="33"/>
      <c r="F15" s="33"/>
      <c r="G15" s="33"/>
      <c r="H15" s="33"/>
    </row>
    <row r="16" spans="1:70">
      <c r="A16" s="33"/>
      <c r="B16" s="33"/>
      <c r="C16" s="33"/>
      <c r="D16" s="33"/>
      <c r="E16" s="33"/>
      <c r="F16" s="33"/>
      <c r="G16" s="33"/>
      <c r="H16" s="33"/>
    </row>
    <row r="17" spans="1:8">
      <c r="A17" s="33"/>
      <c r="B17" s="33"/>
      <c r="C17" s="33"/>
      <c r="D17" s="33"/>
      <c r="E17" s="33"/>
      <c r="F17" s="33"/>
      <c r="G17" s="33"/>
      <c r="H17" s="33"/>
    </row>
    <row r="18" spans="1:8">
      <c r="A18" s="33"/>
      <c r="B18" s="33"/>
      <c r="C18" s="33"/>
      <c r="D18" s="33"/>
      <c r="E18" s="33"/>
      <c r="F18" s="33"/>
      <c r="G18" s="33"/>
      <c r="H18" s="33"/>
    </row>
    <row r="19" spans="1:8">
      <c r="A19" s="33"/>
      <c r="B19" s="33"/>
      <c r="C19" s="33"/>
      <c r="D19" s="33"/>
      <c r="E19" s="33"/>
      <c r="F19" s="33"/>
      <c r="G19" s="33"/>
      <c r="H19" s="33"/>
    </row>
    <row r="20" spans="1:8">
      <c r="A20" s="33"/>
      <c r="B20" s="33"/>
      <c r="C20" s="33"/>
      <c r="D20" s="33"/>
      <c r="E20" s="33"/>
      <c r="F20" s="33"/>
      <c r="G20" s="33"/>
      <c r="H20" s="33"/>
    </row>
    <row r="21" spans="1:8">
      <c r="A21" s="33"/>
      <c r="B21" s="33"/>
      <c r="C21" s="33"/>
      <c r="D21" s="33"/>
      <c r="E21" s="33"/>
      <c r="F21" s="33"/>
      <c r="G21" s="33"/>
      <c r="H21" s="33"/>
    </row>
    <row r="22" spans="1:8">
      <c r="A22" s="33"/>
      <c r="B22" s="33"/>
      <c r="C22" s="33"/>
      <c r="D22" s="33"/>
      <c r="E22" s="33"/>
      <c r="F22" s="33"/>
      <c r="G22" s="33"/>
      <c r="H22" s="33"/>
    </row>
    <row r="23" spans="1:8">
      <c r="A23" s="33"/>
      <c r="B23" s="33"/>
      <c r="C23" s="33"/>
      <c r="E23" s="33"/>
      <c r="F23" s="33"/>
      <c r="G23" s="33"/>
      <c r="H23" s="33"/>
    </row>
    <row r="24" spans="1:8">
      <c r="A24" s="33"/>
      <c r="B24" s="33"/>
      <c r="C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 ht="23">
      <c r="A26" s="33"/>
      <c r="B26" s="33"/>
      <c r="C26" s="37" t="s">
        <v>89</v>
      </c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>
      <c r="A32" s="33"/>
      <c r="B32" s="33"/>
      <c r="C32" s="33"/>
      <c r="D32" s="33"/>
      <c r="E32" s="33"/>
      <c r="F32" s="33"/>
      <c r="G32" s="33"/>
      <c r="H32" s="33"/>
    </row>
    <row r="33" spans="1:8">
      <c r="A33" s="33"/>
      <c r="B33" s="33"/>
      <c r="C33" s="33"/>
      <c r="D33" s="33"/>
      <c r="E33" s="33"/>
      <c r="F33" s="33"/>
      <c r="G33" s="33"/>
      <c r="H33" s="33"/>
    </row>
    <row r="34" spans="1:8">
      <c r="A34" s="33"/>
      <c r="B34" s="33"/>
      <c r="C34" s="33"/>
      <c r="D34" s="33"/>
      <c r="E34" s="33"/>
      <c r="F34" s="33"/>
      <c r="G34" s="33"/>
      <c r="H34" s="33"/>
    </row>
    <row r="35" spans="1:8">
      <c r="A35" s="33"/>
      <c r="B35" s="33"/>
      <c r="C35" s="33"/>
      <c r="D35" s="33"/>
      <c r="E35" s="33"/>
      <c r="F35" s="33"/>
      <c r="G35" s="33"/>
      <c r="H35" s="33"/>
    </row>
    <row r="36" spans="1:8">
      <c r="A36" s="33"/>
      <c r="B36" s="33"/>
      <c r="C36" s="33"/>
      <c r="D36" s="33"/>
      <c r="E36" s="33"/>
      <c r="F36" s="33"/>
      <c r="G36" s="33"/>
      <c r="H36" s="33"/>
    </row>
    <row r="37" spans="1:8">
      <c r="A37" s="33"/>
      <c r="B37" s="33"/>
      <c r="C37" s="33"/>
      <c r="D37" s="33"/>
      <c r="E37" s="33"/>
      <c r="F37" s="33"/>
      <c r="G37" s="33"/>
      <c r="H37" s="33"/>
    </row>
    <row r="38" spans="1:8">
      <c r="A38" s="33"/>
      <c r="B38" s="33"/>
      <c r="C38" s="33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  <row r="46" spans="1:8">
      <c r="A46" s="33"/>
      <c r="B46" s="33"/>
      <c r="C46" s="33"/>
      <c r="D46" s="33"/>
      <c r="E46" s="33"/>
      <c r="F46" s="33"/>
      <c r="G46" s="33"/>
      <c r="H46" s="33"/>
    </row>
    <row r="47" spans="1:8">
      <c r="A47" s="33"/>
      <c r="B47" s="33"/>
      <c r="C47" s="33"/>
      <c r="D47" s="33"/>
      <c r="E47" s="33"/>
      <c r="F47" s="33"/>
      <c r="G47" s="33"/>
      <c r="H47" s="33"/>
    </row>
    <row r="48" spans="1:8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/>
      <c r="C50" s="33"/>
      <c r="D50" s="33"/>
      <c r="E50" s="33"/>
      <c r="F50" s="33"/>
      <c r="G50" s="33"/>
      <c r="H50" s="33"/>
    </row>
  </sheetData>
  <sheetProtection password="DFC1" sheet="1" objects="1" scenarios="1" selectLockedCells="1" selectUnlockedCells="1"/>
  <mergeCells count="1">
    <mergeCell ref="E4:H4"/>
  </mergeCells>
  <phoneticPr fontId="10" type="noConversion"/>
  <pageMargins left="0.36000000000000004" right="0.36000000000000004" top="0.21" bottom="0.21" header="0" footer="0"/>
  <pageSetup paperSize="9" orientation="portrait" horizontalDpi="4294967292" verticalDpi="4294967292"/>
  <headerFooter>
    <oddFooter>&amp;C&amp;"Calibri,Standard"&amp;K000000www.pklüdtke.de 2013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opLeftCell="B12" zoomScale="150" zoomScaleNormal="150" zoomScalePageLayoutView="150" workbookViewId="0">
      <selection activeCell="H23" sqref="H23"/>
    </sheetView>
  </sheetViews>
  <sheetFormatPr baseColWidth="10" defaultRowHeight="15" x14ac:dyDescent="0"/>
  <cols>
    <col min="3" max="3" width="3.5" bestFit="1" customWidth="1"/>
    <col min="4" max="4" width="5.33203125" bestFit="1" customWidth="1"/>
    <col min="5" max="7" width="3.5" bestFit="1" customWidth="1"/>
    <col min="9" max="9" width="22.83203125" customWidth="1"/>
    <col min="10" max="10" width="9.33203125" bestFit="1" customWidth="1"/>
    <col min="11" max="11" width="4.83203125" bestFit="1" customWidth="1"/>
    <col min="12" max="12" width="3.5" bestFit="1" customWidth="1"/>
    <col min="13" max="13" width="4" customWidth="1"/>
    <col min="14" max="14" width="8.33203125" bestFit="1" customWidth="1"/>
  </cols>
  <sheetData>
    <row r="3" spans="2:16" ht="104" customHeight="1">
      <c r="C3" s="6" t="s">
        <v>11</v>
      </c>
      <c r="D3" s="6" t="s">
        <v>12</v>
      </c>
      <c r="E3" s="6" t="s">
        <v>27</v>
      </c>
      <c r="F3" s="6" t="s">
        <v>14</v>
      </c>
      <c r="G3" s="6" t="s">
        <v>28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28</v>
      </c>
      <c r="O3" s="6" t="s">
        <v>44</v>
      </c>
      <c r="P3" s="6" t="s">
        <v>45</v>
      </c>
    </row>
    <row r="4" spans="2:16" ht="16">
      <c r="I4" s="7" t="s">
        <v>30</v>
      </c>
      <c r="J4" s="8">
        <f>IF(Funktionssysteme!D12&lt;&gt;"",VLOOKUP(Funktionssysteme!D12,$B$5:$C$12,2,FALSE),"")</f>
        <v>4</v>
      </c>
      <c r="K4" s="8" t="str">
        <f>IF(Funktionssysteme!E12&lt;&gt;"",VLOOKUP(Funktionssysteme!E12,$B$5:$D$12,3,FALSE),"")</f>
        <v/>
      </c>
      <c r="L4" s="8" t="str">
        <f>IF(Funktionssysteme!G12&lt;&gt;"",VLOOKUP(Funktionssysteme!G12,$B$5:$E$12,4,FALSE),"")</f>
        <v/>
      </c>
      <c r="M4" s="8" t="str">
        <f>IF(Funktionssysteme!H12&lt;&gt;"",VLOOKUP(Funktionssysteme!H12,$B$5:$F$12,5,FALSE),"")</f>
        <v/>
      </c>
      <c r="N4" s="10">
        <f>IF(Funktionssysteme!I12&lt;&gt;"",VLOOKUP(Funktionssysteme!I12,$C$14:$D$20,2,FALSE),"")</f>
        <v>-0.5</v>
      </c>
      <c r="O4">
        <f>MAX(J4:M4)</f>
        <v>4</v>
      </c>
      <c r="P4" s="10">
        <f>O4+N4</f>
        <v>3.5</v>
      </c>
    </row>
    <row r="5" spans="2:16" ht="16">
      <c r="B5" t="s">
        <v>29</v>
      </c>
      <c r="C5">
        <v>4</v>
      </c>
      <c r="D5">
        <v>3</v>
      </c>
      <c r="E5">
        <v>2</v>
      </c>
      <c r="F5">
        <v>1</v>
      </c>
      <c r="I5" s="7" t="s">
        <v>36</v>
      </c>
      <c r="J5" s="8" t="str">
        <f>IF(Funktionssysteme!D13&lt;&gt;"",VLOOKUP(Funktionssysteme!D13,$B$5:$C$12,2,FALSE),"")</f>
        <v/>
      </c>
      <c r="K5" s="8" t="str">
        <f>IF(Funktionssysteme!E13&lt;&gt;"",VLOOKUP(Funktionssysteme!E13,$B$5:$D$12,3,FALSE),"")</f>
        <v/>
      </c>
      <c r="L5" s="8">
        <f>IF(Funktionssysteme!G13&lt;&gt;"",VLOOKUP(Funktionssysteme!G13,$B$5:$E$12,4,FALSE),"")</f>
        <v>2</v>
      </c>
      <c r="M5" s="8" t="str">
        <f>IF(Funktionssysteme!H13&lt;&gt;"",VLOOKUP(Funktionssysteme!H13,$B$5:$F$12,5,FALSE),"")</f>
        <v/>
      </c>
      <c r="N5" s="10">
        <f>IF(Funktionssysteme!I13&lt;&gt;"",VLOOKUP(Funktionssysteme!I13,$C$14:$D$20,2,FALSE),"")</f>
        <v>0.5</v>
      </c>
      <c r="O5">
        <f t="shared" ref="O5:O12" si="0">MAX(J5:M5)</f>
        <v>2</v>
      </c>
      <c r="P5" s="10">
        <f t="shared" ref="P5:P12" si="1">O5+N5</f>
        <v>2.5</v>
      </c>
    </row>
    <row r="6" spans="2:16" ht="16">
      <c r="B6" t="s">
        <v>29</v>
      </c>
      <c r="C6">
        <v>4</v>
      </c>
      <c r="D6">
        <v>3</v>
      </c>
      <c r="E6">
        <v>2</v>
      </c>
      <c r="F6">
        <v>1</v>
      </c>
      <c r="I6" s="7" t="s">
        <v>32</v>
      </c>
      <c r="J6" s="8">
        <f>IF(Funktionssysteme!D14&lt;&gt;"",VLOOKUP(Funktionssysteme!D14,$B$5:$C$12,2,FALSE),"")</f>
        <v>4</v>
      </c>
      <c r="K6" s="8" t="str">
        <f>IF(Funktionssysteme!E14&lt;&gt;"",VLOOKUP(Funktionssysteme!E14,$B$5:$D$12,3,FALSE),"")</f>
        <v/>
      </c>
      <c r="L6" s="8" t="str">
        <f>IF(Funktionssysteme!G14&lt;&gt;"",VLOOKUP(Funktionssysteme!G14,$B$5:$E$12,4,FALSE),"")</f>
        <v/>
      </c>
      <c r="M6" s="8" t="str">
        <f>IF(Funktionssysteme!H14&lt;&gt;"",VLOOKUP(Funktionssysteme!H14,$B$5:$F$12,5,FALSE),"")</f>
        <v/>
      </c>
      <c r="N6" s="10">
        <f>IF(Funktionssysteme!I14&lt;&gt;"",VLOOKUP(Funktionssysteme!I14,$C$14:$D$20,2,FALSE),"")</f>
        <v>-0.5</v>
      </c>
      <c r="O6">
        <f t="shared" si="0"/>
        <v>4</v>
      </c>
      <c r="P6" s="10">
        <f t="shared" si="1"/>
        <v>3.5</v>
      </c>
    </row>
    <row r="7" spans="2:16" ht="16">
      <c r="B7" t="s">
        <v>29</v>
      </c>
      <c r="C7">
        <v>4</v>
      </c>
      <c r="D7">
        <v>3</v>
      </c>
      <c r="E7">
        <v>2</v>
      </c>
      <c r="F7">
        <v>1</v>
      </c>
      <c r="I7" s="7" t="s">
        <v>35</v>
      </c>
      <c r="J7" s="8" t="str">
        <f>IF(Funktionssysteme!D15&lt;&gt;"",VLOOKUP(Funktionssysteme!D15,$B$5:$C$12,2,FALSE),"")</f>
        <v/>
      </c>
      <c r="K7" s="8">
        <f>IF(Funktionssysteme!E15&lt;&gt;"",VLOOKUP(Funktionssysteme!E15,$B$5:$D$12,3,FALSE),"")</f>
        <v>3</v>
      </c>
      <c r="L7" s="8" t="str">
        <f>IF(Funktionssysteme!G15&lt;&gt;"",VLOOKUP(Funktionssysteme!G15,$B$5:$E$12,4,FALSE),"")</f>
        <v/>
      </c>
      <c r="M7" s="8" t="str">
        <f>IF(Funktionssysteme!H15&lt;&gt;"",VLOOKUP(Funktionssysteme!H15,$B$5:$F$12,5,FALSE),"")</f>
        <v/>
      </c>
      <c r="N7" s="10">
        <f>IF(Funktionssysteme!I15&lt;&gt;"",VLOOKUP(Funktionssysteme!I15,$C$14:$D$20,2,FALSE),"")</f>
        <v>0</v>
      </c>
      <c r="O7">
        <f t="shared" si="0"/>
        <v>3</v>
      </c>
      <c r="P7" s="10">
        <f t="shared" si="1"/>
        <v>3</v>
      </c>
    </row>
    <row r="8" spans="2:16" ht="16">
      <c r="B8" t="s">
        <v>29</v>
      </c>
      <c r="C8">
        <v>4</v>
      </c>
      <c r="D8">
        <v>3</v>
      </c>
      <c r="E8">
        <v>2</v>
      </c>
      <c r="F8">
        <v>1</v>
      </c>
      <c r="I8" s="7" t="s">
        <v>31</v>
      </c>
      <c r="J8" s="8" t="str">
        <f>IF(Funktionssysteme!D16&lt;&gt;"",VLOOKUP(Funktionssysteme!D16,$B$5:$C$12,2,FALSE),"")</f>
        <v/>
      </c>
      <c r="K8" s="8" t="str">
        <f>IF(Funktionssysteme!E16&lt;&gt;"",VLOOKUP(Funktionssysteme!E16,$B$5:$D$12,3,FALSE),"")</f>
        <v/>
      </c>
      <c r="L8" s="8" t="str">
        <f>IF(Funktionssysteme!G16&lt;&gt;"",VLOOKUP(Funktionssysteme!G16,$B$5:$E$12,4,FALSE),"")</f>
        <v/>
      </c>
      <c r="M8" s="8">
        <f>IF(Funktionssysteme!H16&lt;&gt;"",VLOOKUP(Funktionssysteme!H16,$B$5:$F$12,5,FALSE),"")</f>
        <v>1</v>
      </c>
      <c r="N8" s="10">
        <f>IF(Funktionssysteme!I16&lt;&gt;"",VLOOKUP(Funktionssysteme!I16,$C$14:$D$20,2,FALSE),"")</f>
        <v>0</v>
      </c>
      <c r="O8">
        <f t="shared" si="0"/>
        <v>1</v>
      </c>
      <c r="P8" s="10">
        <f t="shared" si="1"/>
        <v>1</v>
      </c>
    </row>
    <row r="9" spans="2:16" ht="16">
      <c r="B9" t="s">
        <v>29</v>
      </c>
      <c r="C9">
        <v>4</v>
      </c>
      <c r="D9">
        <v>3</v>
      </c>
      <c r="E9">
        <v>2</v>
      </c>
      <c r="F9">
        <v>1</v>
      </c>
      <c r="I9" s="7" t="s">
        <v>38</v>
      </c>
      <c r="J9" s="8" t="str">
        <f>IF(Funktionssysteme!D17&lt;&gt;"",VLOOKUP(Funktionssysteme!D17,$B$5:$C$12,2,FALSE),"")</f>
        <v/>
      </c>
      <c r="K9" s="8">
        <f>IF(Funktionssysteme!E17&lt;&gt;"",VLOOKUP(Funktionssysteme!E17,$B$5:$D$12,3,FALSE),"")</f>
        <v>3</v>
      </c>
      <c r="L9" s="8" t="str">
        <f>IF(Funktionssysteme!G17&lt;&gt;"",VLOOKUP(Funktionssysteme!G17,$B$5:$E$12,4,FALSE),"")</f>
        <v/>
      </c>
      <c r="M9" s="8" t="str">
        <f>IF(Funktionssysteme!H17&lt;&gt;"",VLOOKUP(Funktionssysteme!H17,$B$5:$F$12,5,FALSE),"")</f>
        <v/>
      </c>
      <c r="N9" s="10">
        <f>IF(Funktionssysteme!I17&lt;&gt;"",VLOOKUP(Funktionssysteme!I17,$C$14:$D$20,2,FALSE),"")</f>
        <v>0</v>
      </c>
      <c r="O9">
        <f t="shared" si="0"/>
        <v>3</v>
      </c>
      <c r="P9" s="10">
        <f t="shared" si="1"/>
        <v>3</v>
      </c>
    </row>
    <row r="10" spans="2:16" ht="16">
      <c r="B10" t="s">
        <v>29</v>
      </c>
      <c r="C10">
        <v>4</v>
      </c>
      <c r="D10">
        <v>3</v>
      </c>
      <c r="E10">
        <v>2</v>
      </c>
      <c r="F10">
        <v>1</v>
      </c>
      <c r="I10" s="7" t="s">
        <v>39</v>
      </c>
      <c r="J10" s="8">
        <f>IF(Funktionssysteme!D18&lt;&gt;"",VLOOKUP(Funktionssysteme!D18,$B$5:$C$12,2,FALSE),"")</f>
        <v>4</v>
      </c>
      <c r="K10" s="8" t="str">
        <f>IF(Funktionssysteme!E18&lt;&gt;"",VLOOKUP(Funktionssysteme!E18,$B$5:$D$12,3,FALSE),"")</f>
        <v/>
      </c>
      <c r="L10" s="8" t="str">
        <f>IF(Funktionssysteme!G18&lt;&gt;"",VLOOKUP(Funktionssysteme!G18,$B$5:$E$12,4,FALSE),"")</f>
        <v/>
      </c>
      <c r="M10" s="8" t="str">
        <f>IF(Funktionssysteme!H18&lt;&gt;"",VLOOKUP(Funktionssysteme!H18,$B$5:$F$12,5,FALSE),"")</f>
        <v/>
      </c>
      <c r="N10" s="10">
        <f>IF(Funktionssysteme!I18&lt;&gt;"",VLOOKUP(Funktionssysteme!I18,$C$14:$D$20,2,FALSE),"")</f>
        <v>0</v>
      </c>
      <c r="O10">
        <f t="shared" si="0"/>
        <v>4</v>
      </c>
      <c r="P10" s="10">
        <f t="shared" si="1"/>
        <v>4</v>
      </c>
    </row>
    <row r="11" spans="2:16" ht="16">
      <c r="B11" t="s">
        <v>29</v>
      </c>
      <c r="C11">
        <v>4</v>
      </c>
      <c r="D11">
        <v>3</v>
      </c>
      <c r="E11">
        <v>2</v>
      </c>
      <c r="F11">
        <v>1</v>
      </c>
      <c r="I11" s="7" t="s">
        <v>33</v>
      </c>
      <c r="J11" s="8" t="str">
        <f>IF(Funktionssysteme!D19&lt;&gt;"",VLOOKUP(Funktionssysteme!D19,$B$5:$C$12,2,FALSE),"")</f>
        <v/>
      </c>
      <c r="K11" s="8">
        <f>IF(Funktionssysteme!E19&lt;&gt;"",VLOOKUP(Funktionssysteme!E19,$B$5:$D$12,3,FALSE),"")</f>
        <v>3</v>
      </c>
      <c r="L11" s="8" t="str">
        <f>IF(Funktionssysteme!G19&lt;&gt;"",VLOOKUP(Funktionssysteme!G19,$B$5:$E$12,4,FALSE),"")</f>
        <v/>
      </c>
      <c r="M11" s="8" t="str">
        <f>IF(Funktionssysteme!H19&lt;&gt;"",VLOOKUP(Funktionssysteme!H19,$B$5:$F$12,5,FALSE),"")</f>
        <v/>
      </c>
      <c r="N11" s="10">
        <f>IF(Funktionssysteme!I19&lt;&gt;"",VLOOKUP(Funktionssysteme!I19,$C$14:$D$20,2,FALSE),"")</f>
        <v>-0.5</v>
      </c>
      <c r="O11">
        <f t="shared" si="0"/>
        <v>3</v>
      </c>
      <c r="P11" s="10">
        <f t="shared" si="1"/>
        <v>2.5</v>
      </c>
    </row>
    <row r="12" spans="2:16" ht="16">
      <c r="B12" t="s">
        <v>29</v>
      </c>
      <c r="C12">
        <v>4</v>
      </c>
      <c r="D12">
        <v>3</v>
      </c>
      <c r="E12">
        <v>2</v>
      </c>
      <c r="F12">
        <v>1</v>
      </c>
      <c r="I12" s="7" t="s">
        <v>34</v>
      </c>
      <c r="J12" s="8" t="str">
        <f>IF(Funktionssysteme!D20&lt;&gt;"",VLOOKUP(Funktionssysteme!D20,$B$5:$C$12,2,FALSE),"")</f>
        <v/>
      </c>
      <c r="K12" s="8" t="str">
        <f>IF(Funktionssysteme!E20&lt;&gt;"",VLOOKUP(Funktionssysteme!E20,$B$5:$D$12,3,FALSE),"")</f>
        <v/>
      </c>
      <c r="L12" s="8">
        <f>IF(Funktionssysteme!G20&lt;&gt;"",VLOOKUP(Funktionssysteme!G20,$B$5:$E$12,4,FALSE),"")</f>
        <v>2</v>
      </c>
      <c r="M12" s="8" t="str">
        <f>IF(Funktionssysteme!H20&lt;&gt;"",VLOOKUP(Funktionssysteme!H20,$B$5:$F$12,5,FALSE),"")</f>
        <v/>
      </c>
      <c r="N12" s="10">
        <f>IF(Funktionssysteme!I20&lt;&gt;"",VLOOKUP(Funktionssysteme!I20,$C$14:$D$20,2,FALSE),"")</f>
        <v>-0.5</v>
      </c>
      <c r="O12">
        <f t="shared" si="0"/>
        <v>2</v>
      </c>
      <c r="P12" s="10">
        <f t="shared" si="1"/>
        <v>1.5</v>
      </c>
    </row>
    <row r="13" spans="2:16" ht="95" customHeight="1">
      <c r="I13" s="7"/>
      <c r="J13" s="6" t="s">
        <v>43</v>
      </c>
      <c r="K13" s="6" t="s">
        <v>28</v>
      </c>
      <c r="L13" s="6" t="str">
        <f>Funktionssysteme!$C$4</f>
        <v>Pippi Langstrumpf</v>
      </c>
    </row>
    <row r="14" spans="2:16">
      <c r="C14" t="s">
        <v>37</v>
      </c>
      <c r="D14" s="10">
        <v>0</v>
      </c>
      <c r="I14" s="7" t="s">
        <v>30</v>
      </c>
      <c r="J14">
        <f>O4</f>
        <v>4</v>
      </c>
      <c r="K14" s="10">
        <f>P4</f>
        <v>3.5</v>
      </c>
      <c r="L14">
        <v>4</v>
      </c>
    </row>
    <row r="15" spans="2:16">
      <c r="C15" t="s">
        <v>40</v>
      </c>
      <c r="D15" s="10">
        <v>0.5</v>
      </c>
      <c r="I15" s="7" t="s">
        <v>36</v>
      </c>
      <c r="J15">
        <f t="shared" ref="J15:J22" si="2">O5</f>
        <v>2</v>
      </c>
      <c r="K15" s="10">
        <f t="shared" ref="K15:K21" si="3">P5</f>
        <v>2.5</v>
      </c>
      <c r="L15">
        <v>4</v>
      </c>
    </row>
    <row r="16" spans="2:16">
      <c r="C16" t="s">
        <v>41</v>
      </c>
      <c r="D16" s="10">
        <v>-0.5</v>
      </c>
      <c r="I16" s="7" t="s">
        <v>32</v>
      </c>
      <c r="J16">
        <f t="shared" si="2"/>
        <v>4</v>
      </c>
      <c r="K16" s="10">
        <f t="shared" si="3"/>
        <v>3.5</v>
      </c>
      <c r="L16">
        <v>4</v>
      </c>
    </row>
    <row r="17" spans="3:12">
      <c r="C17" s="9" t="s">
        <v>42</v>
      </c>
      <c r="D17" s="10">
        <v>-1</v>
      </c>
      <c r="I17" s="7" t="s">
        <v>35</v>
      </c>
      <c r="J17">
        <f t="shared" si="2"/>
        <v>3</v>
      </c>
      <c r="K17" s="10">
        <f t="shared" si="3"/>
        <v>3</v>
      </c>
      <c r="L17">
        <v>4</v>
      </c>
    </row>
    <row r="18" spans="3:12">
      <c r="C18" t="s">
        <v>65</v>
      </c>
      <c r="D18" s="10">
        <v>0.5</v>
      </c>
      <c r="I18" s="7" t="s">
        <v>31</v>
      </c>
      <c r="J18">
        <f t="shared" si="2"/>
        <v>1</v>
      </c>
      <c r="K18" s="10">
        <f t="shared" si="3"/>
        <v>1</v>
      </c>
      <c r="L18">
        <v>4</v>
      </c>
    </row>
    <row r="19" spans="3:12">
      <c r="C19" t="s">
        <v>66</v>
      </c>
      <c r="D19" s="10">
        <v>-1</v>
      </c>
      <c r="I19" s="7" t="s">
        <v>38</v>
      </c>
      <c r="J19">
        <f t="shared" si="2"/>
        <v>3</v>
      </c>
      <c r="K19" s="10">
        <f t="shared" si="3"/>
        <v>3</v>
      </c>
      <c r="L19">
        <v>4</v>
      </c>
    </row>
    <row r="20" spans="3:12">
      <c r="C20" t="s">
        <v>67</v>
      </c>
      <c r="D20" s="10">
        <v>-0.5</v>
      </c>
      <c r="I20" s="7" t="s">
        <v>126</v>
      </c>
      <c r="J20">
        <f t="shared" si="2"/>
        <v>4</v>
      </c>
      <c r="K20" s="10">
        <f t="shared" si="3"/>
        <v>4</v>
      </c>
      <c r="L20">
        <v>4</v>
      </c>
    </row>
    <row r="21" spans="3:12">
      <c r="I21" s="7" t="s">
        <v>33</v>
      </c>
      <c r="J21">
        <f t="shared" si="2"/>
        <v>3</v>
      </c>
      <c r="K21" s="10">
        <f t="shared" si="3"/>
        <v>2.5</v>
      </c>
      <c r="L21">
        <v>4</v>
      </c>
    </row>
    <row r="22" spans="3:12">
      <c r="I22" s="7" t="s">
        <v>34</v>
      </c>
      <c r="J22">
        <f t="shared" si="2"/>
        <v>2</v>
      </c>
      <c r="K22" s="10">
        <f>P12</f>
        <v>1.5</v>
      </c>
      <c r="L22">
        <v>4</v>
      </c>
    </row>
    <row r="26" spans="3:12">
      <c r="H26" t="s">
        <v>116</v>
      </c>
    </row>
    <row r="27" spans="3:12">
      <c r="H27" t="s">
        <v>118</v>
      </c>
    </row>
    <row r="28" spans="3:12">
      <c r="H28" t="s">
        <v>117</v>
      </c>
    </row>
    <row r="29" spans="3:12">
      <c r="H29" t="s">
        <v>119</v>
      </c>
    </row>
  </sheetData>
  <sheetProtection password="DFC1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22"/>
  <sheetViews>
    <sheetView topLeftCell="A7" workbookViewId="0">
      <selection activeCell="U20" sqref="U20"/>
    </sheetView>
  </sheetViews>
  <sheetFormatPr baseColWidth="10" defaultRowHeight="15" x14ac:dyDescent="0"/>
  <cols>
    <col min="3" max="3" width="2.1640625" bestFit="1" customWidth="1"/>
    <col min="4" max="8" width="3.5" bestFit="1" customWidth="1"/>
    <col min="9" max="9" width="5.33203125" bestFit="1" customWidth="1"/>
    <col min="10" max="10" width="6.5" customWidth="1"/>
    <col min="11" max="11" width="5" customWidth="1"/>
    <col min="12" max="12" width="11.83203125" customWidth="1"/>
    <col min="13" max="13" width="4" customWidth="1"/>
    <col min="14" max="14" width="3.83203125" bestFit="1" customWidth="1"/>
    <col min="15" max="17" width="3.5" bestFit="1" customWidth="1"/>
    <col min="18" max="18" width="11.5" customWidth="1"/>
    <col min="19" max="19" width="5.33203125" customWidth="1"/>
    <col min="20" max="20" width="4" customWidth="1"/>
  </cols>
  <sheetData>
    <row r="4" spans="2:20" ht="16" thickBot="1"/>
    <row r="5" spans="2:20" ht="101">
      <c r="D5" s="26" t="s">
        <v>47</v>
      </c>
      <c r="E5" s="26" t="s">
        <v>13</v>
      </c>
      <c r="F5" s="26" t="s">
        <v>48</v>
      </c>
      <c r="G5" s="26" t="s">
        <v>49</v>
      </c>
      <c r="H5" s="26" t="s">
        <v>80</v>
      </c>
      <c r="I5" s="26" t="s">
        <v>28</v>
      </c>
      <c r="L5" s="20"/>
      <c r="M5" s="27" t="s">
        <v>47</v>
      </c>
      <c r="N5" s="27" t="s">
        <v>81</v>
      </c>
      <c r="O5" s="27" t="s">
        <v>82</v>
      </c>
      <c r="P5" s="27" t="s">
        <v>49</v>
      </c>
      <c r="Q5" s="27" t="s">
        <v>80</v>
      </c>
      <c r="R5" s="28" t="s">
        <v>28</v>
      </c>
      <c r="S5" s="30" t="s">
        <v>44</v>
      </c>
      <c r="T5" s="30" t="s">
        <v>45</v>
      </c>
    </row>
    <row r="6" spans="2:20">
      <c r="B6" t="s">
        <v>74</v>
      </c>
      <c r="C6" t="s">
        <v>29</v>
      </c>
      <c r="D6">
        <v>4</v>
      </c>
      <c r="E6">
        <v>3</v>
      </c>
      <c r="F6">
        <v>2</v>
      </c>
      <c r="G6">
        <v>1</v>
      </c>
      <c r="L6" t="s">
        <v>74</v>
      </c>
      <c r="M6" s="29" t="str">
        <f>IF(Existens.Funktionsfähigkeit!B2&lt;&gt;"",VLOOKUP(Existens.Funktionsfähigkeit!B2,$C$6:$D$12,2,FALSE),"")</f>
        <v/>
      </c>
      <c r="N6" s="29">
        <f>IF(Existens.Funktionsfähigkeit!C2&lt;&gt;"",VLOOKUP(Existens.Funktionsfähigkeit!C2,$C$6:$E$12,3,FALSE),"")</f>
        <v>3</v>
      </c>
      <c r="O6" s="29" t="str">
        <f>IF(Existens.Funktionsfähigkeit!D2&lt;&gt;"",VLOOKUP(Existens.Funktionsfähigkeit!D2,$C$6:$F$12,4,FALSE),"")</f>
        <v/>
      </c>
      <c r="P6" s="29" t="str">
        <f>IF(Existens.Funktionsfähigkeit!E2&lt;&gt;"",VLOOKUP(Existens.Funktionsfähigkeit!E2,$C$6:$G$12,5,FALSE),"")</f>
        <v/>
      </c>
      <c r="R6">
        <f>IF(Existens.Funktionsfähigkeit!G2&lt;&gt;"",VLOOKUP(Existens.Funktionsfähigkeit!G2,$H$16:$I$22,2,FALSE),"")</f>
        <v>-0.5</v>
      </c>
      <c r="S6" s="29">
        <f>MAX(M6:P6)</f>
        <v>3</v>
      </c>
      <c r="T6" s="29">
        <f>S6+R6</f>
        <v>2.5</v>
      </c>
    </row>
    <row r="7" spans="2:20">
      <c r="B7" t="s">
        <v>75</v>
      </c>
      <c r="C7" t="s">
        <v>29</v>
      </c>
      <c r="D7">
        <v>4</v>
      </c>
      <c r="E7">
        <v>3</v>
      </c>
      <c r="F7">
        <v>2</v>
      </c>
      <c r="G7">
        <v>1</v>
      </c>
      <c r="L7" t="s">
        <v>75</v>
      </c>
      <c r="M7" s="29" t="str">
        <f>IF(Existens.Funktionsfähigkeit!B3&lt;&gt;"",VLOOKUP(Existens.Funktionsfähigkeit!B3,$C$6:$D$12,2,FALSE),"")</f>
        <v/>
      </c>
      <c r="N7" s="29" t="str">
        <f>IF(Existens.Funktionsfähigkeit!C3&lt;&gt;"",VLOOKUP(Existens.Funktionsfähigkeit!C3,$C$6:$E$12,3,FALSE),"")</f>
        <v/>
      </c>
      <c r="O7" s="29" t="str">
        <f>IF(Existens.Funktionsfähigkeit!D3&lt;&gt;"",VLOOKUP(Existens.Funktionsfähigkeit!D3,$C$6:$F$12,4,FALSE),"")</f>
        <v/>
      </c>
      <c r="P7" s="29">
        <f>IF(Existens.Funktionsfähigkeit!E3&lt;&gt;"",VLOOKUP(Existens.Funktionsfähigkeit!E3,$C$6:$G$12,5,FALSE),"")</f>
        <v>1</v>
      </c>
      <c r="R7">
        <f>IF(Existens.Funktionsfähigkeit!G3&lt;&gt;"",VLOOKUP(Existens.Funktionsfähigkeit!G3,$H$16:$I$22,2,FALSE),"")</f>
        <v>0.5</v>
      </c>
      <c r="S7" s="29">
        <f t="shared" ref="S7:S12" si="0">MAX(M7:P7)</f>
        <v>1</v>
      </c>
      <c r="T7" s="29">
        <f t="shared" ref="T7:T12" si="1">S7+R7</f>
        <v>1.5</v>
      </c>
    </row>
    <row r="8" spans="2:20">
      <c r="B8" t="s">
        <v>76</v>
      </c>
      <c r="C8" t="s">
        <v>29</v>
      </c>
      <c r="D8">
        <v>4</v>
      </c>
      <c r="E8">
        <v>3</v>
      </c>
      <c r="F8">
        <v>2</v>
      </c>
      <c r="G8">
        <v>1</v>
      </c>
      <c r="L8" t="s">
        <v>76</v>
      </c>
      <c r="M8" s="29" t="str">
        <f>IF(Existens.Funktionsfähigkeit!B4&lt;&gt;"",VLOOKUP(Existens.Funktionsfähigkeit!B4,$C$6:$D$12,2,FALSE),"")</f>
        <v/>
      </c>
      <c r="N8" s="29" t="str">
        <f>IF(Existens.Funktionsfähigkeit!C4&lt;&gt;"",VLOOKUP(Existens.Funktionsfähigkeit!C4,$C$6:$E$12,3,FALSE),"")</f>
        <v/>
      </c>
      <c r="O8" s="29">
        <f>IF(Existens.Funktionsfähigkeit!D4&lt;&gt;"",VLOOKUP(Existens.Funktionsfähigkeit!D4,$C$6:$F$12,4,FALSE),"")</f>
        <v>2</v>
      </c>
      <c r="P8" s="29" t="str">
        <f>IF(Existens.Funktionsfähigkeit!E4&lt;&gt;"",VLOOKUP(Existens.Funktionsfähigkeit!E4,$C$6:$G$12,5,FALSE),"")</f>
        <v/>
      </c>
      <c r="R8">
        <f>IF(Existens.Funktionsfähigkeit!G4&lt;&gt;"",VLOOKUP(Existens.Funktionsfähigkeit!G4,$H$16:$I$22,2,FALSE),"")</f>
        <v>0</v>
      </c>
      <c r="S8" s="29">
        <f t="shared" si="0"/>
        <v>2</v>
      </c>
      <c r="T8" s="29">
        <f t="shared" si="1"/>
        <v>2</v>
      </c>
    </row>
    <row r="9" spans="2:20">
      <c r="C9" t="s">
        <v>29</v>
      </c>
      <c r="D9">
        <v>4</v>
      </c>
      <c r="E9">
        <v>3</v>
      </c>
      <c r="F9">
        <v>2</v>
      </c>
      <c r="G9">
        <v>1</v>
      </c>
      <c r="M9" s="29"/>
      <c r="N9" s="29"/>
      <c r="O9" s="29"/>
      <c r="P9" s="29"/>
      <c r="S9" s="29"/>
      <c r="T9" s="29"/>
    </row>
    <row r="10" spans="2:20">
      <c r="B10" t="s">
        <v>77</v>
      </c>
      <c r="C10" t="s">
        <v>29</v>
      </c>
      <c r="D10">
        <v>4</v>
      </c>
      <c r="E10">
        <v>3</v>
      </c>
      <c r="F10">
        <v>2</v>
      </c>
      <c r="G10">
        <v>1</v>
      </c>
      <c r="L10" t="s">
        <v>77</v>
      </c>
      <c r="M10" s="29">
        <f>IF(Existens.Funktionsfähigkeit!B6&lt;&gt;"",VLOOKUP(Existens.Funktionsfähigkeit!B6,$C$6:$D$12,2,FALSE),"")</f>
        <v>4</v>
      </c>
      <c r="N10" s="29" t="str">
        <f>IF(Existens.Funktionsfähigkeit!C6&lt;&gt;"",VLOOKUP(Existens.Funktionsfähigkeit!C6,$C$6:$E$12,3,FALSE),"")</f>
        <v/>
      </c>
      <c r="O10" s="29" t="str">
        <f>IF(Existens.Funktionsfähigkeit!D6&lt;&gt;"",VLOOKUP(Existens.Funktionsfähigkeit!D6,$C$6:$F$12,4,FALSE),"")</f>
        <v/>
      </c>
      <c r="P10" s="29" t="str">
        <f>IF(Existens.Funktionsfähigkeit!E6&lt;&gt;"",VLOOKUP(Existens.Funktionsfähigkeit!E6,$C$6:$G$12,5,FALSE),"")</f>
        <v/>
      </c>
      <c r="R10">
        <f>IF(Existens.Funktionsfähigkeit!F6&lt;&gt;"",VLOOKUP(Existens.Funktionsfähigkeit!F6,$H$16:$I$22,2,FALSE),"")</f>
        <v>0</v>
      </c>
      <c r="S10" s="29">
        <f t="shared" si="0"/>
        <v>4</v>
      </c>
      <c r="T10" s="29">
        <f t="shared" si="1"/>
        <v>4</v>
      </c>
    </row>
    <row r="11" spans="2:20">
      <c r="B11" t="s">
        <v>78</v>
      </c>
      <c r="C11" t="s">
        <v>29</v>
      </c>
      <c r="D11">
        <v>4</v>
      </c>
      <c r="E11">
        <v>3</v>
      </c>
      <c r="F11">
        <v>2</v>
      </c>
      <c r="G11">
        <v>1</v>
      </c>
      <c r="L11" t="s">
        <v>78</v>
      </c>
      <c r="M11" s="29" t="str">
        <f>IF(Existens.Funktionsfähigkeit!B7&lt;&gt;"",VLOOKUP(Existens.Funktionsfähigkeit!B7,$C$6:$D$12,2,FALSE),"")</f>
        <v/>
      </c>
      <c r="N11" s="29" t="str">
        <f>IF(Existens.Funktionsfähigkeit!C7&lt;&gt;"",VLOOKUP(Existens.Funktionsfähigkeit!C7,$C$6:$E$12,3,FALSE),"")</f>
        <v/>
      </c>
      <c r="O11" s="29">
        <f>IF(Existens.Funktionsfähigkeit!D7&lt;&gt;"",VLOOKUP(Existens.Funktionsfähigkeit!D7,$C$6:$F$12,4,FALSE),"")</f>
        <v>2</v>
      </c>
      <c r="P11" s="29" t="str">
        <f>IF(Existens.Funktionsfähigkeit!E7&lt;&gt;"",VLOOKUP(Existens.Funktionsfähigkeit!E7,$C$6:$G$12,5,FALSE),"")</f>
        <v/>
      </c>
      <c r="R11">
        <f>IF(Existens.Funktionsfähigkeit!F7&lt;&gt;"",VLOOKUP(Existens.Funktionsfähigkeit!F7,$H$16:$I$22,2,FALSE),"")</f>
        <v>-0.5</v>
      </c>
      <c r="S11" s="29">
        <f t="shared" si="0"/>
        <v>2</v>
      </c>
      <c r="T11" s="29">
        <f t="shared" si="1"/>
        <v>1.5</v>
      </c>
    </row>
    <row r="12" spans="2:20">
      <c r="B12" t="s">
        <v>79</v>
      </c>
      <c r="C12" t="s">
        <v>29</v>
      </c>
      <c r="D12">
        <v>4</v>
      </c>
      <c r="E12">
        <v>3</v>
      </c>
      <c r="F12">
        <v>2</v>
      </c>
      <c r="G12">
        <v>1</v>
      </c>
      <c r="L12" t="s">
        <v>79</v>
      </c>
      <c r="M12" s="29">
        <f>IF(Existens.Funktionsfähigkeit!B8&lt;&gt;"",VLOOKUP(Existens.Funktionsfähigkeit!B8,$C$6:$D$12,2,FALSE),"")</f>
        <v>4</v>
      </c>
      <c r="N12" s="29" t="str">
        <f>IF(Existens.Funktionsfähigkeit!C8&lt;&gt;"",VLOOKUP(Existens.Funktionsfähigkeit!C8,$C$6:$E$12,3,FALSE),"")</f>
        <v/>
      </c>
      <c r="O12" s="29" t="str">
        <f>IF(Existens.Funktionsfähigkeit!D8&lt;&gt;"",VLOOKUP(Existens.Funktionsfähigkeit!D8,$C$6:$F$12,4,FALSE),"")</f>
        <v/>
      </c>
      <c r="P12" s="29" t="str">
        <f>IF(Existens.Funktionsfähigkeit!E8&lt;&gt;"",VLOOKUP(Existens.Funktionsfähigkeit!E8,$C$6:$G$12,5,FALSE),"")</f>
        <v/>
      </c>
      <c r="R12">
        <f>IF(Existens.Funktionsfähigkeit!G8&lt;&gt;"",VLOOKUP(Existens.Funktionsfähigkeit!G8,$H$16:$I$22,2,FALSE),"")</f>
        <v>-0.5</v>
      </c>
      <c r="S12" s="29">
        <f t="shared" si="0"/>
        <v>4</v>
      </c>
      <c r="T12" s="29">
        <f t="shared" si="1"/>
        <v>3.5</v>
      </c>
    </row>
    <row r="15" spans="2:20" ht="97">
      <c r="M15" s="27" t="s">
        <v>83</v>
      </c>
      <c r="N15" s="27" t="s">
        <v>28</v>
      </c>
      <c r="S15" s="27" t="s">
        <v>50</v>
      </c>
      <c r="T15" t="s">
        <v>88</v>
      </c>
    </row>
    <row r="16" spans="2:20">
      <c r="H16" t="s">
        <v>37</v>
      </c>
      <c r="I16" s="10">
        <v>0</v>
      </c>
      <c r="L16" t="s">
        <v>74</v>
      </c>
      <c r="M16" s="31">
        <f>S6</f>
        <v>3</v>
      </c>
      <c r="N16" s="29">
        <f>T6</f>
        <v>2.5</v>
      </c>
      <c r="O16">
        <v>4</v>
      </c>
      <c r="R16" t="s">
        <v>74</v>
      </c>
      <c r="S16">
        <f>Existens.Funktionsfähigkeit!F2</f>
        <v>50</v>
      </c>
    </row>
    <row r="17" spans="8:24" ht="18">
      <c r="H17" t="s">
        <v>40</v>
      </c>
      <c r="I17" s="10">
        <v>0.5</v>
      </c>
      <c r="L17" t="s">
        <v>75</v>
      </c>
      <c r="M17" s="31">
        <f>S7</f>
        <v>1</v>
      </c>
      <c r="N17" s="29">
        <f t="shared" ref="N17:N18" si="2">T7</f>
        <v>1.5</v>
      </c>
      <c r="R17" t="s">
        <v>75</v>
      </c>
      <c r="S17">
        <f>Existens.Funktionsfähigkeit!F3</f>
        <v>0</v>
      </c>
      <c r="X17" s="60" t="s">
        <v>123</v>
      </c>
    </row>
    <row r="18" spans="8:24" ht="18">
      <c r="H18" t="s">
        <v>41</v>
      </c>
      <c r="I18" s="10">
        <v>-0.5</v>
      </c>
      <c r="L18" t="s">
        <v>76</v>
      </c>
      <c r="M18" s="31">
        <f>S8</f>
        <v>2</v>
      </c>
      <c r="N18" s="29">
        <f t="shared" si="2"/>
        <v>2</v>
      </c>
      <c r="R18" t="s">
        <v>76</v>
      </c>
      <c r="S18">
        <f>Existens.Funktionsfähigkeit!F4</f>
        <v>50</v>
      </c>
      <c r="X18" s="60" t="s">
        <v>120</v>
      </c>
    </row>
    <row r="19" spans="8:24" ht="18">
      <c r="H19" s="9" t="s">
        <v>42</v>
      </c>
      <c r="I19" s="10">
        <v>-1</v>
      </c>
      <c r="L19" t="s">
        <v>77</v>
      </c>
      <c r="M19" s="31">
        <f>S10</f>
        <v>4</v>
      </c>
      <c r="N19" s="29">
        <f>T10</f>
        <v>4</v>
      </c>
      <c r="R19" t="s">
        <v>79</v>
      </c>
      <c r="S19">
        <f>Existens.Funktionsfähigkeit!F8</f>
        <v>0</v>
      </c>
      <c r="X19" s="60" t="s">
        <v>121</v>
      </c>
    </row>
    <row r="20" spans="8:24" ht="18">
      <c r="H20" t="s">
        <v>65</v>
      </c>
      <c r="I20" s="10">
        <v>0.5</v>
      </c>
      <c r="L20" t="s">
        <v>78</v>
      </c>
      <c r="M20" s="31">
        <f>S11</f>
        <v>2</v>
      </c>
      <c r="N20" s="29">
        <f t="shared" ref="N20:N21" si="3">T11</f>
        <v>1.5</v>
      </c>
      <c r="X20" s="60" t="s">
        <v>122</v>
      </c>
    </row>
    <row r="21" spans="8:24">
      <c r="H21" t="s">
        <v>66</v>
      </c>
      <c r="I21" s="10">
        <v>-1</v>
      </c>
      <c r="L21" t="s">
        <v>79</v>
      </c>
      <c r="M21" s="31">
        <f>S12</f>
        <v>4</v>
      </c>
      <c r="N21" s="29">
        <f t="shared" si="3"/>
        <v>3.5</v>
      </c>
    </row>
    <row r="22" spans="8:24">
      <c r="H22" t="s">
        <v>67</v>
      </c>
      <c r="I22" s="10">
        <v>-0.5</v>
      </c>
    </row>
  </sheetData>
  <sheetProtection password="DFC1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Intro &amp; GAF Scale</vt:lpstr>
      <vt:lpstr>Funktionssysteme</vt:lpstr>
      <vt:lpstr>Existens.Funktionsfähigkeit</vt:lpstr>
      <vt:lpstr>Visualisierung</vt:lpstr>
      <vt:lpstr>Blatt2</vt:lpstr>
      <vt:lpstr>Blatt4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&amp; Kitty Lüdtke</dc:creator>
  <cp:keywords/>
  <dc:description/>
  <cp:lastModifiedBy>Peter Egner</cp:lastModifiedBy>
  <cp:lastPrinted>2013-02-01T17:20:26Z</cp:lastPrinted>
  <dcterms:created xsi:type="dcterms:W3CDTF">2013-01-26T10:03:01Z</dcterms:created>
  <dcterms:modified xsi:type="dcterms:W3CDTF">2013-02-02T17:32:45Z</dcterms:modified>
  <cp:category/>
</cp:coreProperties>
</file>